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SO 01 - Oprava koleje v k..." sheetId="2" r:id="rId2"/>
    <sheet name="SO 02 - Oprava výhybek č...." sheetId="3" r:id="rId3"/>
    <sheet name="SO 03 - Oprava výhybek č...." sheetId="4" r:id="rId4"/>
    <sheet name="SO 04 - Oprava výhybek č...." sheetId="5" r:id="rId5"/>
    <sheet name="SO 05 - Oprava výhybky č...." sheetId="6" r:id="rId6"/>
    <sheet name="SO 06 - Oprava koleje č. 2" sheetId="7" r:id="rId7"/>
    <sheet name="OBJ 1 - NEOCEŇOVAT - Mate..." sheetId="8" r:id="rId8"/>
    <sheet name="OBJ 2 - NEOCEŇOVAT - Mate..." sheetId="9" r:id="rId9"/>
    <sheet name="MZH - Materiál  dodávaný ..." sheetId="10" r:id="rId10"/>
    <sheet name="VON - Vedlejší a ostatní ..." sheetId="11" r:id="rId11"/>
  </sheets>
  <definedNames>
    <definedName name="_xlnm.Print_Area" localSheetId="0">'Rekapitulace zakázky'!$D$4:$AO$36,'Rekapitulace zakázky'!$C$42:$AQ$65</definedName>
    <definedName name="_xlnm.Print_Titles" localSheetId="0">'Rekapitulace zakázky'!$52:$52</definedName>
    <definedName name="_xlnm._FilterDatabase" localSheetId="1" hidden="1">'SO 01 - Oprava koleje v k...'!$C$78:$K$264</definedName>
    <definedName name="_xlnm.Print_Area" localSheetId="1">'SO 01 - Oprava koleje v k...'!$C$66:$K$264</definedName>
    <definedName name="_xlnm.Print_Titles" localSheetId="1">'SO 01 - Oprava koleje v k...'!$78:$78</definedName>
    <definedName name="_xlnm._FilterDatabase" localSheetId="2" hidden="1">'SO 02 - Oprava výhybek č....'!$C$78:$K$413</definedName>
    <definedName name="_xlnm.Print_Area" localSheetId="2">'SO 02 - Oprava výhybek č....'!$C$66:$K$413</definedName>
    <definedName name="_xlnm.Print_Titles" localSheetId="2">'SO 02 - Oprava výhybek č....'!$78:$78</definedName>
    <definedName name="_xlnm._FilterDatabase" localSheetId="3" hidden="1">'SO 03 - Oprava výhybek č....'!$C$78:$K$346</definedName>
    <definedName name="_xlnm.Print_Area" localSheetId="3">'SO 03 - Oprava výhybek č....'!$C$66:$K$346</definedName>
    <definedName name="_xlnm.Print_Titles" localSheetId="3">'SO 03 - Oprava výhybek č....'!$78:$78</definedName>
    <definedName name="_xlnm._FilterDatabase" localSheetId="4" hidden="1">'SO 04 - Oprava výhybek č....'!$C$78:$K$353</definedName>
    <definedName name="_xlnm.Print_Area" localSheetId="4">'SO 04 - Oprava výhybek č....'!$C$66:$K$353</definedName>
    <definedName name="_xlnm.Print_Titles" localSheetId="4">'SO 04 - Oprava výhybek č....'!$78:$78</definedName>
    <definedName name="_xlnm._FilterDatabase" localSheetId="5" hidden="1">'SO 05 - Oprava výhybky č....'!$C$78:$K$230</definedName>
    <definedName name="_xlnm.Print_Area" localSheetId="5">'SO 05 - Oprava výhybky č....'!$C$66:$K$230</definedName>
    <definedName name="_xlnm.Print_Titles" localSheetId="5">'SO 05 - Oprava výhybky č....'!$78:$78</definedName>
    <definedName name="_xlnm._FilterDatabase" localSheetId="6" hidden="1">'SO 06 - Oprava koleje č. 2'!$C$78:$K$184</definedName>
    <definedName name="_xlnm.Print_Area" localSheetId="6">'SO 06 - Oprava koleje č. 2'!$C$66:$K$184</definedName>
    <definedName name="_xlnm.Print_Titles" localSheetId="6">'SO 06 - Oprava koleje č. 2'!$78:$78</definedName>
    <definedName name="_xlnm._FilterDatabase" localSheetId="7" hidden="1">'OBJ 1 - NEOCEŇOVAT - Mate...'!$C$84:$K$168</definedName>
    <definedName name="_xlnm.Print_Area" localSheetId="7">'OBJ 1 - NEOCEŇOVAT - Mate...'!$C$72:$K$168</definedName>
    <definedName name="_xlnm.Print_Titles" localSheetId="7">'OBJ 1 - NEOCEŇOVAT - Mate...'!$84:$84</definedName>
    <definedName name="_xlnm._FilterDatabase" localSheetId="8" hidden="1">'OBJ 2 - NEOCEŇOVAT - Mate...'!$C$82:$K$95</definedName>
    <definedName name="_xlnm.Print_Area" localSheetId="8">'OBJ 2 - NEOCEŇOVAT - Mate...'!$C$70:$K$95</definedName>
    <definedName name="_xlnm.Print_Titles" localSheetId="8">'OBJ 2 - NEOCEŇOVAT - Mate...'!$82:$82</definedName>
    <definedName name="_xlnm._FilterDatabase" localSheetId="9" hidden="1">'MZH - Materiál  dodávaný ...'!$C$84:$K$159</definedName>
    <definedName name="_xlnm.Print_Area" localSheetId="9">'MZH - Materiál  dodávaný ...'!$C$72:$K$159</definedName>
    <definedName name="_xlnm.Print_Titles" localSheetId="9">'MZH - Materiál  dodávaný ...'!$84:$84</definedName>
    <definedName name="_xlnm._FilterDatabase" localSheetId="10" hidden="1">'VON - Vedlejší a ostatní ...'!$C$78:$K$92</definedName>
    <definedName name="_xlnm.Print_Area" localSheetId="10">'VON - Vedlejší a ostatní ...'!$C$66:$K$92</definedName>
    <definedName name="_xlnm.Print_Titles" localSheetId="10">'VON - Vedlejší a ostatní ...'!$78:$78</definedName>
  </definedNames>
  <calcPr/>
</workbook>
</file>

<file path=xl/calcChain.xml><?xml version="1.0" encoding="utf-8"?>
<calcChain xmlns="http://schemas.openxmlformats.org/spreadsheetml/2006/main">
  <c i="11" l="1" r="J37"/>
  <c r="J36"/>
  <c i="1" r="AY64"/>
  <c i="11" r="J35"/>
  <c i="1" r="AX64"/>
  <c i="11"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2"/>
  <c r="BH82"/>
  <c r="BG82"/>
  <c r="BF82"/>
  <c r="T82"/>
  <c r="R82"/>
  <c r="P82"/>
  <c r="BI80"/>
  <c r="BH80"/>
  <c r="BG80"/>
  <c r="BF80"/>
  <c r="T80"/>
  <c r="R80"/>
  <c r="P80"/>
  <c r="J76"/>
  <c r="J75"/>
  <c r="F75"/>
  <c r="F73"/>
  <c r="E71"/>
  <c r="J55"/>
  <c r="J54"/>
  <c r="F54"/>
  <c r="F52"/>
  <c r="E50"/>
  <c r="J18"/>
  <c r="E18"/>
  <c r="F76"/>
  <c r="J17"/>
  <c r="J12"/>
  <c r="J73"/>
  <c r="E7"/>
  <c r="E69"/>
  <c i="10" r="J37"/>
  <c r="J36"/>
  <c i="1" r="AY63"/>
  <c i="10" r="J35"/>
  <c i="1" r="AX63"/>
  <c i="10"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89"/>
  <c r="BH89"/>
  <c r="BG89"/>
  <c r="BF89"/>
  <c r="T89"/>
  <c r="R89"/>
  <c r="P89"/>
  <c r="BI88"/>
  <c r="BH88"/>
  <c r="BG88"/>
  <c r="BF88"/>
  <c r="T88"/>
  <c r="R88"/>
  <c r="P88"/>
  <c r="BI87"/>
  <c r="BH87"/>
  <c r="BG87"/>
  <c r="BF87"/>
  <c r="T87"/>
  <c r="R87"/>
  <c r="P87"/>
  <c r="J82"/>
  <c r="J81"/>
  <c r="F81"/>
  <c r="F79"/>
  <c r="E77"/>
  <c r="J55"/>
  <c r="J54"/>
  <c r="F54"/>
  <c r="F52"/>
  <c r="E50"/>
  <c r="J18"/>
  <c r="E18"/>
  <c r="F55"/>
  <c r="J17"/>
  <c r="J12"/>
  <c r="J79"/>
  <c r="E7"/>
  <c r="E75"/>
  <c i="9" r="J37"/>
  <c r="J36"/>
  <c i="1" r="AY62"/>
  <c i="9" r="J35"/>
  <c i="1" r="AX62"/>
  <c i="9" r="BI94"/>
  <c r="BH94"/>
  <c r="BG94"/>
  <c r="BF94"/>
  <c r="T94"/>
  <c r="T93"/>
  <c r="R94"/>
  <c r="R93"/>
  <c r="P94"/>
  <c r="P93"/>
  <c r="BI91"/>
  <c r="BH91"/>
  <c r="BG91"/>
  <c r="BF91"/>
  <c r="T91"/>
  <c r="T90"/>
  <c r="R91"/>
  <c r="R90"/>
  <c r="P91"/>
  <c r="P90"/>
  <c r="BI88"/>
  <c r="BH88"/>
  <c r="BG88"/>
  <c r="BF88"/>
  <c r="T88"/>
  <c r="T87"/>
  <c r="R88"/>
  <c r="R87"/>
  <c r="P88"/>
  <c r="P87"/>
  <c r="BI85"/>
  <c r="BH85"/>
  <c r="BG85"/>
  <c r="BF85"/>
  <c r="T85"/>
  <c r="T84"/>
  <c r="T83"/>
  <c r="R85"/>
  <c r="R84"/>
  <c r="R83"/>
  <c r="P85"/>
  <c r="P84"/>
  <c r="P83"/>
  <c i="1" r="AU62"/>
  <c i="9" r="J80"/>
  <c r="J79"/>
  <c r="F79"/>
  <c r="F77"/>
  <c r="E75"/>
  <c r="J55"/>
  <c r="J54"/>
  <c r="F54"/>
  <c r="F52"/>
  <c r="E50"/>
  <c r="J18"/>
  <c r="E18"/>
  <c r="F80"/>
  <c r="J17"/>
  <c r="J12"/>
  <c r="J77"/>
  <c r="E7"/>
  <c r="E73"/>
  <c i="8" r="J37"/>
  <c r="J36"/>
  <c i="1" r="AY61"/>
  <c i="8" r="J35"/>
  <c i="1" r="AX61"/>
  <c i="8" r="BI167"/>
  <c r="BH167"/>
  <c r="BG167"/>
  <c r="BF167"/>
  <c r="T167"/>
  <c r="T166"/>
  <c r="R167"/>
  <c r="R166"/>
  <c r="P167"/>
  <c r="P166"/>
  <c r="BI165"/>
  <c r="BH165"/>
  <c r="BG165"/>
  <c r="BF165"/>
  <c r="T165"/>
  <c r="R165"/>
  <c r="P165"/>
  <c r="BI163"/>
  <c r="BH163"/>
  <c r="BG163"/>
  <c r="BF163"/>
  <c r="T163"/>
  <c r="R163"/>
  <c r="P163"/>
  <c r="BI161"/>
  <c r="BH161"/>
  <c r="BG161"/>
  <c r="BF161"/>
  <c r="T161"/>
  <c r="R161"/>
  <c r="P161"/>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89"/>
  <c r="BH89"/>
  <c r="BG89"/>
  <c r="BF89"/>
  <c r="T89"/>
  <c r="R89"/>
  <c r="P89"/>
  <c r="BI87"/>
  <c r="BH87"/>
  <c r="BG87"/>
  <c r="BF87"/>
  <c r="T87"/>
  <c r="R87"/>
  <c r="P87"/>
  <c r="J82"/>
  <c r="J81"/>
  <c r="F81"/>
  <c r="F79"/>
  <c r="E77"/>
  <c r="J55"/>
  <c r="J54"/>
  <c r="F54"/>
  <c r="F52"/>
  <c r="E50"/>
  <c r="J18"/>
  <c r="E18"/>
  <c r="F82"/>
  <c r="J17"/>
  <c r="J12"/>
  <c r="J79"/>
  <c r="E7"/>
  <c r="E48"/>
  <c i="7" r="J37"/>
  <c r="J36"/>
  <c i="1" r="AY60"/>
  <c i="7" r="J35"/>
  <c i="1" r="AX60"/>
  <c i="7"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7"/>
  <c r="BH127"/>
  <c r="BG127"/>
  <c r="BF127"/>
  <c r="T127"/>
  <c r="R127"/>
  <c r="P127"/>
  <c r="BI124"/>
  <c r="BH124"/>
  <c r="BG124"/>
  <c r="BF124"/>
  <c r="T124"/>
  <c r="R124"/>
  <c r="P124"/>
  <c r="BI121"/>
  <c r="BH121"/>
  <c r="BG121"/>
  <c r="BF121"/>
  <c r="T121"/>
  <c r="R121"/>
  <c r="P121"/>
  <c r="BI117"/>
  <c r="BH117"/>
  <c r="BG117"/>
  <c r="BF117"/>
  <c r="T117"/>
  <c r="R117"/>
  <c r="P117"/>
  <c r="BI113"/>
  <c r="BH113"/>
  <c r="BG113"/>
  <c r="BF113"/>
  <c r="T113"/>
  <c r="R113"/>
  <c r="P113"/>
  <c r="BI109"/>
  <c r="BH109"/>
  <c r="BG109"/>
  <c r="BF109"/>
  <c r="T109"/>
  <c r="R109"/>
  <c r="P109"/>
  <c r="BI105"/>
  <c r="BH105"/>
  <c r="BG105"/>
  <c r="BF105"/>
  <c r="T105"/>
  <c r="R105"/>
  <c r="P105"/>
  <c r="BI101"/>
  <c r="BH101"/>
  <c r="BG101"/>
  <c r="BF101"/>
  <c r="T101"/>
  <c r="R101"/>
  <c r="P101"/>
  <c r="BI98"/>
  <c r="BH98"/>
  <c r="BG98"/>
  <c r="BF98"/>
  <c r="T98"/>
  <c r="R98"/>
  <c r="P98"/>
  <c r="BI95"/>
  <c r="BH95"/>
  <c r="BG95"/>
  <c r="BF95"/>
  <c r="T95"/>
  <c r="R95"/>
  <c r="P95"/>
  <c r="BI92"/>
  <c r="BH92"/>
  <c r="BG92"/>
  <c r="BF92"/>
  <c r="T92"/>
  <c r="R92"/>
  <c r="P92"/>
  <c r="BI89"/>
  <c r="BH89"/>
  <c r="BG89"/>
  <c r="BF89"/>
  <c r="T89"/>
  <c r="R89"/>
  <c r="P89"/>
  <c r="BI85"/>
  <c r="BH85"/>
  <c r="BG85"/>
  <c r="BF85"/>
  <c r="T85"/>
  <c r="R85"/>
  <c r="P85"/>
  <c r="BI81"/>
  <c r="BH81"/>
  <c r="BG81"/>
  <c r="BF81"/>
  <c r="T81"/>
  <c r="R81"/>
  <c r="P81"/>
  <c r="BI80"/>
  <c r="BH80"/>
  <c r="BG80"/>
  <c r="BF80"/>
  <c r="T80"/>
  <c r="R80"/>
  <c r="P80"/>
  <c r="J76"/>
  <c r="J75"/>
  <c r="F75"/>
  <c r="F73"/>
  <c r="E71"/>
  <c r="J55"/>
  <c r="J54"/>
  <c r="F54"/>
  <c r="F52"/>
  <c r="E50"/>
  <c r="J18"/>
  <c r="E18"/>
  <c r="F76"/>
  <c r="J17"/>
  <c r="J12"/>
  <c r="J73"/>
  <c r="E7"/>
  <c r="E48"/>
  <c i="6" r="J37"/>
  <c r="J36"/>
  <c i="1" r="AY59"/>
  <c i="6" r="J35"/>
  <c i="1" r="AX59"/>
  <c i="6" r="BI228"/>
  <c r="BH228"/>
  <c r="BG228"/>
  <c r="BF228"/>
  <c r="T228"/>
  <c r="R228"/>
  <c r="P228"/>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199"/>
  <c r="BH199"/>
  <c r="BG199"/>
  <c r="BF199"/>
  <c r="T199"/>
  <c r="R199"/>
  <c r="P199"/>
  <c r="BI195"/>
  <c r="BH195"/>
  <c r="BG195"/>
  <c r="BF195"/>
  <c r="T195"/>
  <c r="R195"/>
  <c r="P195"/>
  <c r="BI192"/>
  <c r="BH192"/>
  <c r="BG192"/>
  <c r="BF192"/>
  <c r="T192"/>
  <c r="R192"/>
  <c r="P192"/>
  <c r="BI189"/>
  <c r="BH189"/>
  <c r="BG189"/>
  <c r="BF189"/>
  <c r="T189"/>
  <c r="R189"/>
  <c r="P189"/>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5"/>
  <c r="BH165"/>
  <c r="BG165"/>
  <c r="BF165"/>
  <c r="T165"/>
  <c r="R165"/>
  <c r="P165"/>
  <c r="BI162"/>
  <c r="BH162"/>
  <c r="BG162"/>
  <c r="BF162"/>
  <c r="T162"/>
  <c r="R162"/>
  <c r="P162"/>
  <c r="BI157"/>
  <c r="BH157"/>
  <c r="BG157"/>
  <c r="BF157"/>
  <c r="T157"/>
  <c r="R157"/>
  <c r="P157"/>
  <c r="BI154"/>
  <c r="BH154"/>
  <c r="BG154"/>
  <c r="BF154"/>
  <c r="T154"/>
  <c r="R154"/>
  <c r="P154"/>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9"/>
  <c r="BH119"/>
  <c r="BG119"/>
  <c r="BF119"/>
  <c r="T119"/>
  <c r="R119"/>
  <c r="P119"/>
  <c r="BI118"/>
  <c r="BH118"/>
  <c r="BG118"/>
  <c r="BF118"/>
  <c r="T118"/>
  <c r="R118"/>
  <c r="P118"/>
  <c r="BI117"/>
  <c r="BH117"/>
  <c r="BG117"/>
  <c r="BF117"/>
  <c r="T117"/>
  <c r="R117"/>
  <c r="P117"/>
  <c r="BI112"/>
  <c r="BH112"/>
  <c r="BG112"/>
  <c r="BF112"/>
  <c r="T112"/>
  <c r="R112"/>
  <c r="P112"/>
  <c r="BI108"/>
  <c r="BH108"/>
  <c r="BG108"/>
  <c r="BF108"/>
  <c r="T108"/>
  <c r="R108"/>
  <c r="P108"/>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BI86"/>
  <c r="BH86"/>
  <c r="BG86"/>
  <c r="BF86"/>
  <c r="T86"/>
  <c r="R86"/>
  <c r="P86"/>
  <c r="BI81"/>
  <c r="BH81"/>
  <c r="BG81"/>
  <c r="BF81"/>
  <c r="T81"/>
  <c r="R81"/>
  <c r="P81"/>
  <c r="BI80"/>
  <c r="BH80"/>
  <c r="BG80"/>
  <c r="BF80"/>
  <c r="T80"/>
  <c r="R80"/>
  <c r="P80"/>
  <c r="J76"/>
  <c r="J75"/>
  <c r="F75"/>
  <c r="F73"/>
  <c r="E71"/>
  <c r="J55"/>
  <c r="J54"/>
  <c r="F54"/>
  <c r="F52"/>
  <c r="E50"/>
  <c r="J18"/>
  <c r="E18"/>
  <c r="F55"/>
  <c r="J17"/>
  <c r="J12"/>
  <c r="J73"/>
  <c r="E7"/>
  <c r="E69"/>
  <c i="5" r="J37"/>
  <c r="J36"/>
  <c i="1" r="AY58"/>
  <c i="5" r="J35"/>
  <c i="1" r="AX58"/>
  <c i="5" r="BI350"/>
  <c r="BH350"/>
  <c r="BG350"/>
  <c r="BF350"/>
  <c r="T350"/>
  <c r="R350"/>
  <c r="P350"/>
  <c r="BI337"/>
  <c r="BH337"/>
  <c r="BG337"/>
  <c r="BF337"/>
  <c r="T337"/>
  <c r="R337"/>
  <c r="P337"/>
  <c r="BI335"/>
  <c r="BH335"/>
  <c r="BG335"/>
  <c r="BF335"/>
  <c r="T335"/>
  <c r="R335"/>
  <c r="P335"/>
  <c r="BI332"/>
  <c r="BH332"/>
  <c r="BG332"/>
  <c r="BF332"/>
  <c r="T332"/>
  <c r="R332"/>
  <c r="P332"/>
  <c r="BI329"/>
  <c r="BH329"/>
  <c r="BG329"/>
  <c r="BF329"/>
  <c r="T329"/>
  <c r="R329"/>
  <c r="P329"/>
  <c r="BI326"/>
  <c r="BH326"/>
  <c r="BG326"/>
  <c r="BF326"/>
  <c r="T326"/>
  <c r="R326"/>
  <c r="P326"/>
  <c r="BI323"/>
  <c r="BH323"/>
  <c r="BG323"/>
  <c r="BF323"/>
  <c r="T323"/>
  <c r="R323"/>
  <c r="P323"/>
  <c r="BI320"/>
  <c r="BH320"/>
  <c r="BG320"/>
  <c r="BF320"/>
  <c r="T320"/>
  <c r="R320"/>
  <c r="P320"/>
  <c r="BI317"/>
  <c r="BH317"/>
  <c r="BG317"/>
  <c r="BF317"/>
  <c r="T317"/>
  <c r="R317"/>
  <c r="P317"/>
  <c r="BI314"/>
  <c r="BH314"/>
  <c r="BG314"/>
  <c r="BF314"/>
  <c r="T314"/>
  <c r="R314"/>
  <c r="P314"/>
  <c r="BI311"/>
  <c r="BH311"/>
  <c r="BG311"/>
  <c r="BF311"/>
  <c r="T311"/>
  <c r="R311"/>
  <c r="P311"/>
  <c r="BI307"/>
  <c r="BH307"/>
  <c r="BG307"/>
  <c r="BF307"/>
  <c r="T307"/>
  <c r="R307"/>
  <c r="P307"/>
  <c r="BI303"/>
  <c r="BH303"/>
  <c r="BG303"/>
  <c r="BF303"/>
  <c r="T303"/>
  <c r="R303"/>
  <c r="P303"/>
  <c r="BI299"/>
  <c r="BH299"/>
  <c r="BG299"/>
  <c r="BF299"/>
  <c r="T299"/>
  <c r="R299"/>
  <c r="P299"/>
  <c r="BI296"/>
  <c r="BH296"/>
  <c r="BG296"/>
  <c r="BF296"/>
  <c r="T296"/>
  <c r="R296"/>
  <c r="P296"/>
  <c r="BI293"/>
  <c r="BH293"/>
  <c r="BG293"/>
  <c r="BF293"/>
  <c r="T293"/>
  <c r="R293"/>
  <c r="P293"/>
  <c r="BI290"/>
  <c r="BH290"/>
  <c r="BG290"/>
  <c r="BF290"/>
  <c r="T290"/>
  <c r="R290"/>
  <c r="P290"/>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8"/>
  <c r="BH258"/>
  <c r="BG258"/>
  <c r="BF258"/>
  <c r="T258"/>
  <c r="R258"/>
  <c r="P258"/>
  <c r="BI253"/>
  <c r="BH253"/>
  <c r="BG253"/>
  <c r="BF253"/>
  <c r="T253"/>
  <c r="R253"/>
  <c r="P253"/>
  <c r="BI248"/>
  <c r="BH248"/>
  <c r="BG248"/>
  <c r="BF248"/>
  <c r="T248"/>
  <c r="R248"/>
  <c r="P248"/>
  <c r="BI245"/>
  <c r="BH245"/>
  <c r="BG245"/>
  <c r="BF245"/>
  <c r="T245"/>
  <c r="R245"/>
  <c r="P245"/>
  <c r="BI240"/>
  <c r="BH240"/>
  <c r="BG240"/>
  <c r="BF240"/>
  <c r="T240"/>
  <c r="R240"/>
  <c r="P240"/>
  <c r="BI237"/>
  <c r="BH237"/>
  <c r="BG237"/>
  <c r="BF237"/>
  <c r="T237"/>
  <c r="R237"/>
  <c r="P237"/>
  <c r="BI230"/>
  <c r="BH230"/>
  <c r="BG230"/>
  <c r="BF230"/>
  <c r="T230"/>
  <c r="R230"/>
  <c r="P230"/>
  <c r="BI227"/>
  <c r="BH227"/>
  <c r="BG227"/>
  <c r="BF227"/>
  <c r="T227"/>
  <c r="R227"/>
  <c r="P227"/>
  <c r="BI224"/>
  <c r="BH224"/>
  <c r="BG224"/>
  <c r="BF224"/>
  <c r="T224"/>
  <c r="R224"/>
  <c r="P224"/>
  <c r="BI219"/>
  <c r="BH219"/>
  <c r="BG219"/>
  <c r="BF219"/>
  <c r="T219"/>
  <c r="R219"/>
  <c r="P219"/>
  <c r="BI213"/>
  <c r="BH213"/>
  <c r="BG213"/>
  <c r="BF213"/>
  <c r="T213"/>
  <c r="R213"/>
  <c r="P213"/>
  <c r="BI209"/>
  <c r="BH209"/>
  <c r="BG209"/>
  <c r="BF209"/>
  <c r="T209"/>
  <c r="R209"/>
  <c r="P209"/>
  <c r="BI204"/>
  <c r="BH204"/>
  <c r="BG204"/>
  <c r="BF204"/>
  <c r="T204"/>
  <c r="R204"/>
  <c r="P204"/>
  <c r="BI199"/>
  <c r="BH199"/>
  <c r="BG199"/>
  <c r="BF199"/>
  <c r="T199"/>
  <c r="R199"/>
  <c r="P199"/>
  <c r="BI194"/>
  <c r="BH194"/>
  <c r="BG194"/>
  <c r="BF194"/>
  <c r="T194"/>
  <c r="R194"/>
  <c r="P194"/>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65"/>
  <c r="BH165"/>
  <c r="BG165"/>
  <c r="BF165"/>
  <c r="T165"/>
  <c r="R165"/>
  <c r="P165"/>
  <c r="BI162"/>
  <c r="BH162"/>
  <c r="BG162"/>
  <c r="BF162"/>
  <c r="T162"/>
  <c r="R162"/>
  <c r="P162"/>
  <c r="BI158"/>
  <c r="BH158"/>
  <c r="BG158"/>
  <c r="BF158"/>
  <c r="T158"/>
  <c r="R158"/>
  <c r="P158"/>
  <c r="BI155"/>
  <c r="BH155"/>
  <c r="BG155"/>
  <c r="BF155"/>
  <c r="T155"/>
  <c r="R155"/>
  <c r="P155"/>
  <c r="BI151"/>
  <c r="BH151"/>
  <c r="BG151"/>
  <c r="BF151"/>
  <c r="T151"/>
  <c r="R151"/>
  <c r="P151"/>
  <c r="BI148"/>
  <c r="BH148"/>
  <c r="BG148"/>
  <c r="BF148"/>
  <c r="T148"/>
  <c r="R148"/>
  <c r="P148"/>
  <c r="BI143"/>
  <c r="BH143"/>
  <c r="BG143"/>
  <c r="BF143"/>
  <c r="T143"/>
  <c r="R143"/>
  <c r="P143"/>
  <c r="BI138"/>
  <c r="BH138"/>
  <c r="BG138"/>
  <c r="BF138"/>
  <c r="T138"/>
  <c r="R138"/>
  <c r="P138"/>
  <c r="BI132"/>
  <c r="BH132"/>
  <c r="BG132"/>
  <c r="BF132"/>
  <c r="T132"/>
  <c r="R132"/>
  <c r="P132"/>
  <c r="BI127"/>
  <c r="BH127"/>
  <c r="BG127"/>
  <c r="BF127"/>
  <c r="T127"/>
  <c r="R127"/>
  <c r="P127"/>
  <c r="BI124"/>
  <c r="BH124"/>
  <c r="BG124"/>
  <c r="BF124"/>
  <c r="T124"/>
  <c r="R124"/>
  <c r="P124"/>
  <c r="BI119"/>
  <c r="BH119"/>
  <c r="BG119"/>
  <c r="BF119"/>
  <c r="T119"/>
  <c r="R119"/>
  <c r="P119"/>
  <c r="BI114"/>
  <c r="BH114"/>
  <c r="BG114"/>
  <c r="BF114"/>
  <c r="T114"/>
  <c r="R114"/>
  <c r="P114"/>
  <c r="BI109"/>
  <c r="BH109"/>
  <c r="BG109"/>
  <c r="BF109"/>
  <c r="T109"/>
  <c r="R109"/>
  <c r="P109"/>
  <c r="BI104"/>
  <c r="BH104"/>
  <c r="BG104"/>
  <c r="BF104"/>
  <c r="T104"/>
  <c r="R104"/>
  <c r="P104"/>
  <c r="BI99"/>
  <c r="BH99"/>
  <c r="BG99"/>
  <c r="BF99"/>
  <c r="T99"/>
  <c r="R99"/>
  <c r="P99"/>
  <c r="BI94"/>
  <c r="BH94"/>
  <c r="BG94"/>
  <c r="BF94"/>
  <c r="T94"/>
  <c r="R94"/>
  <c r="P94"/>
  <c r="BI91"/>
  <c r="BH91"/>
  <c r="BG91"/>
  <c r="BF91"/>
  <c r="T91"/>
  <c r="R91"/>
  <c r="P91"/>
  <c r="BI82"/>
  <c r="BH82"/>
  <c r="BG82"/>
  <c r="BF82"/>
  <c r="T82"/>
  <c r="R82"/>
  <c r="P82"/>
  <c r="BI81"/>
  <c r="BH81"/>
  <c r="BG81"/>
  <c r="BF81"/>
  <c r="T81"/>
  <c r="R81"/>
  <c r="P81"/>
  <c r="BI80"/>
  <c r="BH80"/>
  <c r="BG80"/>
  <c r="BF80"/>
  <c r="T80"/>
  <c r="R80"/>
  <c r="P80"/>
  <c r="J76"/>
  <c r="J75"/>
  <c r="F75"/>
  <c r="F73"/>
  <c r="E71"/>
  <c r="J55"/>
  <c r="J54"/>
  <c r="F54"/>
  <c r="F52"/>
  <c r="E50"/>
  <c r="J18"/>
  <c r="E18"/>
  <c r="F76"/>
  <c r="J17"/>
  <c r="J12"/>
  <c r="J73"/>
  <c r="E7"/>
  <c r="E48"/>
  <c i="4" r="J37"/>
  <c r="J36"/>
  <c i="1" r="AY57"/>
  <c i="4" r="J35"/>
  <c i="1" r="AX57"/>
  <c i="4" r="BI343"/>
  <c r="BH343"/>
  <c r="BG343"/>
  <c r="BF343"/>
  <c r="T343"/>
  <c r="R343"/>
  <c r="P343"/>
  <c r="BI330"/>
  <c r="BH330"/>
  <c r="BG330"/>
  <c r="BF330"/>
  <c r="T330"/>
  <c r="R330"/>
  <c r="P330"/>
  <c r="BI328"/>
  <c r="BH328"/>
  <c r="BG328"/>
  <c r="BF328"/>
  <c r="T328"/>
  <c r="R328"/>
  <c r="P328"/>
  <c r="BI325"/>
  <c r="BH325"/>
  <c r="BG325"/>
  <c r="BF325"/>
  <c r="T325"/>
  <c r="R325"/>
  <c r="P325"/>
  <c r="BI322"/>
  <c r="BH322"/>
  <c r="BG322"/>
  <c r="BF322"/>
  <c r="T322"/>
  <c r="R322"/>
  <c r="P322"/>
  <c r="BI319"/>
  <c r="BH319"/>
  <c r="BG319"/>
  <c r="BF319"/>
  <c r="T319"/>
  <c r="R319"/>
  <c r="P319"/>
  <c r="BI316"/>
  <c r="BH316"/>
  <c r="BG316"/>
  <c r="BF316"/>
  <c r="T316"/>
  <c r="R316"/>
  <c r="P316"/>
  <c r="BI312"/>
  <c r="BH312"/>
  <c r="BG312"/>
  <c r="BF312"/>
  <c r="T312"/>
  <c r="R312"/>
  <c r="P312"/>
  <c r="BI309"/>
  <c r="BH309"/>
  <c r="BG309"/>
  <c r="BF309"/>
  <c r="T309"/>
  <c r="R309"/>
  <c r="P309"/>
  <c r="BI306"/>
  <c r="BH306"/>
  <c r="BG306"/>
  <c r="BF306"/>
  <c r="T306"/>
  <c r="R306"/>
  <c r="P306"/>
  <c r="BI303"/>
  <c r="BH303"/>
  <c r="BG303"/>
  <c r="BF303"/>
  <c r="T303"/>
  <c r="R303"/>
  <c r="P303"/>
  <c r="BI299"/>
  <c r="BH299"/>
  <c r="BG299"/>
  <c r="BF299"/>
  <c r="T299"/>
  <c r="R299"/>
  <c r="P299"/>
  <c r="BI295"/>
  <c r="BH295"/>
  <c r="BG295"/>
  <c r="BF295"/>
  <c r="T295"/>
  <c r="R295"/>
  <c r="P295"/>
  <c r="BI292"/>
  <c r="BH292"/>
  <c r="BG292"/>
  <c r="BF292"/>
  <c r="T292"/>
  <c r="R292"/>
  <c r="P292"/>
  <c r="BI289"/>
  <c r="BH289"/>
  <c r="BG289"/>
  <c r="BF289"/>
  <c r="T289"/>
  <c r="R289"/>
  <c r="P289"/>
  <c r="BI286"/>
  <c r="BH286"/>
  <c r="BG286"/>
  <c r="BF286"/>
  <c r="T286"/>
  <c r="R286"/>
  <c r="P286"/>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8"/>
  <c r="BH268"/>
  <c r="BG268"/>
  <c r="BF268"/>
  <c r="T268"/>
  <c r="R268"/>
  <c r="P268"/>
  <c r="BI265"/>
  <c r="BH265"/>
  <c r="BG265"/>
  <c r="BF265"/>
  <c r="T265"/>
  <c r="R265"/>
  <c r="P265"/>
  <c r="BI262"/>
  <c r="BH262"/>
  <c r="BG262"/>
  <c r="BF262"/>
  <c r="T262"/>
  <c r="R262"/>
  <c r="P262"/>
  <c r="BI259"/>
  <c r="BH259"/>
  <c r="BG259"/>
  <c r="BF259"/>
  <c r="T259"/>
  <c r="R259"/>
  <c r="P259"/>
  <c r="BI256"/>
  <c r="BH256"/>
  <c r="BG256"/>
  <c r="BF256"/>
  <c r="T256"/>
  <c r="R256"/>
  <c r="P256"/>
  <c r="BI253"/>
  <c r="BH253"/>
  <c r="BG253"/>
  <c r="BF253"/>
  <c r="T253"/>
  <c r="R253"/>
  <c r="P253"/>
  <c r="BI248"/>
  <c r="BH248"/>
  <c r="BG248"/>
  <c r="BF248"/>
  <c r="T248"/>
  <c r="R248"/>
  <c r="P248"/>
  <c r="BI245"/>
  <c r="BH245"/>
  <c r="BG245"/>
  <c r="BF245"/>
  <c r="T245"/>
  <c r="R245"/>
  <c r="P245"/>
  <c r="BI238"/>
  <c r="BH238"/>
  <c r="BG238"/>
  <c r="BF238"/>
  <c r="T238"/>
  <c r="R238"/>
  <c r="P238"/>
  <c r="BI235"/>
  <c r="BH235"/>
  <c r="BG235"/>
  <c r="BF235"/>
  <c r="T235"/>
  <c r="R235"/>
  <c r="P235"/>
  <c r="BI232"/>
  <c r="BH232"/>
  <c r="BG232"/>
  <c r="BF232"/>
  <c r="T232"/>
  <c r="R232"/>
  <c r="P232"/>
  <c r="BI227"/>
  <c r="BH227"/>
  <c r="BG227"/>
  <c r="BF227"/>
  <c r="T227"/>
  <c r="R227"/>
  <c r="P227"/>
  <c r="BI222"/>
  <c r="BH222"/>
  <c r="BG222"/>
  <c r="BF222"/>
  <c r="T222"/>
  <c r="R222"/>
  <c r="P222"/>
  <c r="BI217"/>
  <c r="BH217"/>
  <c r="BG217"/>
  <c r="BF217"/>
  <c r="T217"/>
  <c r="R217"/>
  <c r="P217"/>
  <c r="BI214"/>
  <c r="BH214"/>
  <c r="BG214"/>
  <c r="BF214"/>
  <c r="T214"/>
  <c r="R214"/>
  <c r="P214"/>
  <c r="BI209"/>
  <c r="BH209"/>
  <c r="BG209"/>
  <c r="BF209"/>
  <c r="T209"/>
  <c r="R209"/>
  <c r="P209"/>
  <c r="BI204"/>
  <c r="BH204"/>
  <c r="BG204"/>
  <c r="BF204"/>
  <c r="T204"/>
  <c r="R204"/>
  <c r="P204"/>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73"/>
  <c r="BH173"/>
  <c r="BG173"/>
  <c r="BF173"/>
  <c r="T173"/>
  <c r="R173"/>
  <c r="P173"/>
  <c r="BI170"/>
  <c r="BH170"/>
  <c r="BG170"/>
  <c r="BF170"/>
  <c r="T170"/>
  <c r="R170"/>
  <c r="P170"/>
  <c r="BI166"/>
  <c r="BH166"/>
  <c r="BG166"/>
  <c r="BF166"/>
  <c r="T166"/>
  <c r="R166"/>
  <c r="P166"/>
  <c r="BI163"/>
  <c r="BH163"/>
  <c r="BG163"/>
  <c r="BF163"/>
  <c r="T163"/>
  <c r="R163"/>
  <c r="P163"/>
  <c r="BI159"/>
  <c r="BH159"/>
  <c r="BG159"/>
  <c r="BF159"/>
  <c r="T159"/>
  <c r="R159"/>
  <c r="P159"/>
  <c r="BI156"/>
  <c r="BH156"/>
  <c r="BG156"/>
  <c r="BF156"/>
  <c r="T156"/>
  <c r="R156"/>
  <c r="P156"/>
  <c r="BI151"/>
  <c r="BH151"/>
  <c r="BG151"/>
  <c r="BF151"/>
  <c r="T151"/>
  <c r="R151"/>
  <c r="P151"/>
  <c r="BI146"/>
  <c r="BH146"/>
  <c r="BG146"/>
  <c r="BF146"/>
  <c r="T146"/>
  <c r="R146"/>
  <c r="P146"/>
  <c r="BI138"/>
  <c r="BH138"/>
  <c r="BG138"/>
  <c r="BF138"/>
  <c r="T138"/>
  <c r="R138"/>
  <c r="P138"/>
  <c r="BI133"/>
  <c r="BH133"/>
  <c r="BG133"/>
  <c r="BF133"/>
  <c r="T133"/>
  <c r="R133"/>
  <c r="P133"/>
  <c r="BI130"/>
  <c r="BH130"/>
  <c r="BG130"/>
  <c r="BF130"/>
  <c r="T130"/>
  <c r="R130"/>
  <c r="P130"/>
  <c r="BI125"/>
  <c r="BH125"/>
  <c r="BG125"/>
  <c r="BF125"/>
  <c r="T125"/>
  <c r="R125"/>
  <c r="P125"/>
  <c r="BI120"/>
  <c r="BH120"/>
  <c r="BG120"/>
  <c r="BF120"/>
  <c r="T120"/>
  <c r="R120"/>
  <c r="P120"/>
  <c r="BI115"/>
  <c r="BH115"/>
  <c r="BG115"/>
  <c r="BF115"/>
  <c r="T115"/>
  <c r="R115"/>
  <c r="P115"/>
  <c r="BI110"/>
  <c r="BH110"/>
  <c r="BG110"/>
  <c r="BF110"/>
  <c r="T110"/>
  <c r="R110"/>
  <c r="P110"/>
  <c r="BI105"/>
  <c r="BH105"/>
  <c r="BG105"/>
  <c r="BF105"/>
  <c r="T105"/>
  <c r="R105"/>
  <c r="P105"/>
  <c r="BI100"/>
  <c r="BH100"/>
  <c r="BG100"/>
  <c r="BF100"/>
  <c r="T100"/>
  <c r="R100"/>
  <c r="P100"/>
  <c r="BI92"/>
  <c r="BH92"/>
  <c r="BG92"/>
  <c r="BF92"/>
  <c r="T92"/>
  <c r="R92"/>
  <c r="P92"/>
  <c r="BI82"/>
  <c r="BH82"/>
  <c r="BG82"/>
  <c r="BF82"/>
  <c r="T82"/>
  <c r="R82"/>
  <c r="P82"/>
  <c r="BI81"/>
  <c r="BH81"/>
  <c r="BG81"/>
  <c r="BF81"/>
  <c r="T81"/>
  <c r="R81"/>
  <c r="P81"/>
  <c r="BI80"/>
  <c r="BH80"/>
  <c r="BG80"/>
  <c r="BF80"/>
  <c r="T80"/>
  <c r="R80"/>
  <c r="P80"/>
  <c r="J76"/>
  <c r="J75"/>
  <c r="F75"/>
  <c r="F73"/>
  <c r="E71"/>
  <c r="J55"/>
  <c r="J54"/>
  <c r="F54"/>
  <c r="F52"/>
  <c r="E50"/>
  <c r="J18"/>
  <c r="E18"/>
  <c r="F76"/>
  <c r="J17"/>
  <c r="J12"/>
  <c r="J52"/>
  <c r="E7"/>
  <c r="E48"/>
  <c i="3" r="J37"/>
  <c r="J36"/>
  <c i="1" r="AY56"/>
  <c i="3" r="J35"/>
  <c i="1" r="AX56"/>
  <c i="3" r="BI410"/>
  <c r="BH410"/>
  <c r="BG410"/>
  <c r="BF410"/>
  <c r="T410"/>
  <c r="R410"/>
  <c r="P410"/>
  <c r="BI397"/>
  <c r="BH397"/>
  <c r="BG397"/>
  <c r="BF397"/>
  <c r="T397"/>
  <c r="R397"/>
  <c r="P397"/>
  <c r="BI394"/>
  <c r="BH394"/>
  <c r="BG394"/>
  <c r="BF394"/>
  <c r="T394"/>
  <c r="R394"/>
  <c r="P394"/>
  <c r="BI393"/>
  <c r="BH393"/>
  <c r="BG393"/>
  <c r="BF393"/>
  <c r="T393"/>
  <c r="R393"/>
  <c r="P393"/>
  <c r="BI389"/>
  <c r="BH389"/>
  <c r="BG389"/>
  <c r="BF389"/>
  <c r="T389"/>
  <c r="R389"/>
  <c r="P389"/>
  <c r="BI385"/>
  <c r="BH385"/>
  <c r="BG385"/>
  <c r="BF385"/>
  <c r="T385"/>
  <c r="R385"/>
  <c r="P385"/>
  <c r="BI379"/>
  <c r="BH379"/>
  <c r="BG379"/>
  <c r="BF379"/>
  <c r="T379"/>
  <c r="R379"/>
  <c r="P379"/>
  <c r="BI375"/>
  <c r="BH375"/>
  <c r="BG375"/>
  <c r="BF375"/>
  <c r="T375"/>
  <c r="R375"/>
  <c r="P375"/>
  <c r="BI371"/>
  <c r="BH371"/>
  <c r="BG371"/>
  <c r="BF371"/>
  <c r="T371"/>
  <c r="R371"/>
  <c r="P371"/>
  <c r="BI368"/>
  <c r="BH368"/>
  <c r="BG368"/>
  <c r="BF368"/>
  <c r="T368"/>
  <c r="R368"/>
  <c r="P368"/>
  <c r="BI365"/>
  <c r="BH365"/>
  <c r="BG365"/>
  <c r="BF365"/>
  <c r="T365"/>
  <c r="R365"/>
  <c r="P365"/>
  <c r="BI362"/>
  <c r="BH362"/>
  <c r="BG362"/>
  <c r="BF362"/>
  <c r="T362"/>
  <c r="R362"/>
  <c r="P362"/>
  <c r="BI359"/>
  <c r="BH359"/>
  <c r="BG359"/>
  <c r="BF359"/>
  <c r="T359"/>
  <c r="R359"/>
  <c r="P359"/>
  <c r="BI354"/>
  <c r="BH354"/>
  <c r="BG354"/>
  <c r="BF354"/>
  <c r="T354"/>
  <c r="R354"/>
  <c r="P354"/>
  <c r="BI350"/>
  <c r="BH350"/>
  <c r="BG350"/>
  <c r="BF350"/>
  <c r="T350"/>
  <c r="R350"/>
  <c r="P350"/>
  <c r="BI347"/>
  <c r="BH347"/>
  <c r="BG347"/>
  <c r="BF347"/>
  <c r="T347"/>
  <c r="R347"/>
  <c r="P347"/>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9"/>
  <c r="BH329"/>
  <c r="BG329"/>
  <c r="BF329"/>
  <c r="T329"/>
  <c r="R329"/>
  <c r="P329"/>
  <c r="BI325"/>
  <c r="BH325"/>
  <c r="BG325"/>
  <c r="BF325"/>
  <c r="T325"/>
  <c r="R325"/>
  <c r="P325"/>
  <c r="BI321"/>
  <c r="BH321"/>
  <c r="BG321"/>
  <c r="BF321"/>
  <c r="T321"/>
  <c r="R321"/>
  <c r="P321"/>
  <c r="BI317"/>
  <c r="BH317"/>
  <c r="BG317"/>
  <c r="BF317"/>
  <c r="T317"/>
  <c r="R317"/>
  <c r="P317"/>
  <c r="BI314"/>
  <c r="BH314"/>
  <c r="BG314"/>
  <c r="BF314"/>
  <c r="T314"/>
  <c r="R314"/>
  <c r="P314"/>
  <c r="BI311"/>
  <c r="BH311"/>
  <c r="BG311"/>
  <c r="BF311"/>
  <c r="T311"/>
  <c r="R311"/>
  <c r="P311"/>
  <c r="BI305"/>
  <c r="BH305"/>
  <c r="BG305"/>
  <c r="BF305"/>
  <c r="T305"/>
  <c r="R305"/>
  <c r="P305"/>
  <c r="BI299"/>
  <c r="BH299"/>
  <c r="BG299"/>
  <c r="BF299"/>
  <c r="T299"/>
  <c r="R299"/>
  <c r="P299"/>
  <c r="BI294"/>
  <c r="BH294"/>
  <c r="BG294"/>
  <c r="BF294"/>
  <c r="T294"/>
  <c r="R294"/>
  <c r="P294"/>
  <c r="BI289"/>
  <c r="BH289"/>
  <c r="BG289"/>
  <c r="BF289"/>
  <c r="T289"/>
  <c r="R289"/>
  <c r="P289"/>
  <c r="BI284"/>
  <c r="BH284"/>
  <c r="BG284"/>
  <c r="BF284"/>
  <c r="T284"/>
  <c r="R284"/>
  <c r="P284"/>
  <c r="BI281"/>
  <c r="BH281"/>
  <c r="BG281"/>
  <c r="BF281"/>
  <c r="T281"/>
  <c r="R281"/>
  <c r="P281"/>
  <c r="BI273"/>
  <c r="BH273"/>
  <c r="BG273"/>
  <c r="BF273"/>
  <c r="T273"/>
  <c r="R273"/>
  <c r="P273"/>
  <c r="BI270"/>
  <c r="BH270"/>
  <c r="BG270"/>
  <c r="BF270"/>
  <c r="T270"/>
  <c r="R270"/>
  <c r="P270"/>
  <c r="BI265"/>
  <c r="BH265"/>
  <c r="BG265"/>
  <c r="BF265"/>
  <c r="T265"/>
  <c r="R265"/>
  <c r="P265"/>
  <c r="BI262"/>
  <c r="BH262"/>
  <c r="BG262"/>
  <c r="BF262"/>
  <c r="T262"/>
  <c r="R262"/>
  <c r="P262"/>
  <c r="BI259"/>
  <c r="BH259"/>
  <c r="BG259"/>
  <c r="BF259"/>
  <c r="T259"/>
  <c r="R259"/>
  <c r="P259"/>
  <c r="BI256"/>
  <c r="BH256"/>
  <c r="BG256"/>
  <c r="BF256"/>
  <c r="T256"/>
  <c r="R256"/>
  <c r="P256"/>
  <c r="BI251"/>
  <c r="BH251"/>
  <c r="BG251"/>
  <c r="BF251"/>
  <c r="T251"/>
  <c r="R251"/>
  <c r="P251"/>
  <c r="BI246"/>
  <c r="BH246"/>
  <c r="BG246"/>
  <c r="BF246"/>
  <c r="T246"/>
  <c r="R246"/>
  <c r="P246"/>
  <c r="BI241"/>
  <c r="BH241"/>
  <c r="BG241"/>
  <c r="BF241"/>
  <c r="T241"/>
  <c r="R241"/>
  <c r="P241"/>
  <c r="BI235"/>
  <c r="BH235"/>
  <c r="BG235"/>
  <c r="BF235"/>
  <c r="T235"/>
  <c r="R235"/>
  <c r="P235"/>
  <c r="BI228"/>
  <c r="BH228"/>
  <c r="BG228"/>
  <c r="BF228"/>
  <c r="T228"/>
  <c r="R228"/>
  <c r="P228"/>
  <c r="BI223"/>
  <c r="BH223"/>
  <c r="BG223"/>
  <c r="BF223"/>
  <c r="T223"/>
  <c r="R223"/>
  <c r="P223"/>
  <c r="BI218"/>
  <c r="BH218"/>
  <c r="BG218"/>
  <c r="BF218"/>
  <c r="T218"/>
  <c r="R218"/>
  <c r="P218"/>
  <c r="BI211"/>
  <c r="BH211"/>
  <c r="BG211"/>
  <c r="BF211"/>
  <c r="T211"/>
  <c r="R211"/>
  <c r="P211"/>
  <c r="BI203"/>
  <c r="BH203"/>
  <c r="BG203"/>
  <c r="BF203"/>
  <c r="T203"/>
  <c r="R203"/>
  <c r="P203"/>
  <c r="BI198"/>
  <c r="BH198"/>
  <c r="BG198"/>
  <c r="BF198"/>
  <c r="T198"/>
  <c r="R198"/>
  <c r="P198"/>
  <c r="BI195"/>
  <c r="BH195"/>
  <c r="BG195"/>
  <c r="BF195"/>
  <c r="T195"/>
  <c r="R195"/>
  <c r="P195"/>
  <c r="BI192"/>
  <c r="BH192"/>
  <c r="BG192"/>
  <c r="BF192"/>
  <c r="T192"/>
  <c r="R192"/>
  <c r="P192"/>
  <c r="BI188"/>
  <c r="BH188"/>
  <c r="BG188"/>
  <c r="BF188"/>
  <c r="T188"/>
  <c r="R188"/>
  <c r="P188"/>
  <c r="BI185"/>
  <c r="BH185"/>
  <c r="BG185"/>
  <c r="BF185"/>
  <c r="T185"/>
  <c r="R185"/>
  <c r="P185"/>
  <c r="BI182"/>
  <c r="BH182"/>
  <c r="BG182"/>
  <c r="BF182"/>
  <c r="T182"/>
  <c r="R182"/>
  <c r="P182"/>
  <c r="BI171"/>
  <c r="BH171"/>
  <c r="BG171"/>
  <c r="BF171"/>
  <c r="T171"/>
  <c r="R171"/>
  <c r="P171"/>
  <c r="BI167"/>
  <c r="BH167"/>
  <c r="BG167"/>
  <c r="BF167"/>
  <c r="T167"/>
  <c r="R167"/>
  <c r="P167"/>
  <c r="BI163"/>
  <c r="BH163"/>
  <c r="BG163"/>
  <c r="BF163"/>
  <c r="T163"/>
  <c r="R163"/>
  <c r="P163"/>
  <c r="BI159"/>
  <c r="BH159"/>
  <c r="BG159"/>
  <c r="BF159"/>
  <c r="T159"/>
  <c r="R159"/>
  <c r="P159"/>
  <c r="BI155"/>
  <c r="BH155"/>
  <c r="BG155"/>
  <c r="BF155"/>
  <c r="T155"/>
  <c r="R155"/>
  <c r="P155"/>
  <c r="BI152"/>
  <c r="BH152"/>
  <c r="BG152"/>
  <c r="BF152"/>
  <c r="T152"/>
  <c r="R152"/>
  <c r="P152"/>
  <c r="BI144"/>
  <c r="BH144"/>
  <c r="BG144"/>
  <c r="BF144"/>
  <c r="T144"/>
  <c r="R144"/>
  <c r="P144"/>
  <c r="BI140"/>
  <c r="BH140"/>
  <c r="BG140"/>
  <c r="BF140"/>
  <c r="T140"/>
  <c r="R140"/>
  <c r="P140"/>
  <c r="BI135"/>
  <c r="BH135"/>
  <c r="BG135"/>
  <c r="BF135"/>
  <c r="T135"/>
  <c r="R135"/>
  <c r="P135"/>
  <c r="BI132"/>
  <c r="BH132"/>
  <c r="BG132"/>
  <c r="BF132"/>
  <c r="T132"/>
  <c r="R132"/>
  <c r="P132"/>
  <c r="BI129"/>
  <c r="BH129"/>
  <c r="BG129"/>
  <c r="BF129"/>
  <c r="T129"/>
  <c r="R129"/>
  <c r="P129"/>
  <c r="BI126"/>
  <c r="BH126"/>
  <c r="BG126"/>
  <c r="BF126"/>
  <c r="T126"/>
  <c r="R126"/>
  <c r="P126"/>
  <c r="BI121"/>
  <c r="BH121"/>
  <c r="BG121"/>
  <c r="BF121"/>
  <c r="T121"/>
  <c r="R121"/>
  <c r="P121"/>
  <c r="BI118"/>
  <c r="BH118"/>
  <c r="BG118"/>
  <c r="BF118"/>
  <c r="T118"/>
  <c r="R118"/>
  <c r="P118"/>
  <c r="BI112"/>
  <c r="BH112"/>
  <c r="BG112"/>
  <c r="BF112"/>
  <c r="T112"/>
  <c r="R112"/>
  <c r="P112"/>
  <c r="BI104"/>
  <c r="BH104"/>
  <c r="BG104"/>
  <c r="BF104"/>
  <c r="T104"/>
  <c r="R104"/>
  <c r="P104"/>
  <c r="BI98"/>
  <c r="BH98"/>
  <c r="BG98"/>
  <c r="BF98"/>
  <c r="T98"/>
  <c r="R98"/>
  <c r="P98"/>
  <c r="BI93"/>
  <c r="BH93"/>
  <c r="BG93"/>
  <c r="BF93"/>
  <c r="T93"/>
  <c r="R93"/>
  <c r="P93"/>
  <c r="BI82"/>
  <c r="BH82"/>
  <c r="BG82"/>
  <c r="BF82"/>
  <c r="T82"/>
  <c r="R82"/>
  <c r="P82"/>
  <c r="BI81"/>
  <c r="BH81"/>
  <c r="BG81"/>
  <c r="BF81"/>
  <c r="T81"/>
  <c r="R81"/>
  <c r="P81"/>
  <c r="BI80"/>
  <c r="BH80"/>
  <c r="BG80"/>
  <c r="BF80"/>
  <c r="T80"/>
  <c r="R80"/>
  <c r="P80"/>
  <c r="J76"/>
  <c r="J75"/>
  <c r="F75"/>
  <c r="F73"/>
  <c r="E71"/>
  <c r="J55"/>
  <c r="J54"/>
  <c r="F54"/>
  <c r="F52"/>
  <c r="E50"/>
  <c r="J18"/>
  <c r="E18"/>
  <c r="F76"/>
  <c r="J17"/>
  <c r="J12"/>
  <c r="J73"/>
  <c r="E7"/>
  <c r="E48"/>
  <c i="2" r="J37"/>
  <c r="J36"/>
  <c i="1" r="AY55"/>
  <c i="2" r="J35"/>
  <c i="1" r="AX55"/>
  <c i="2" r="BI263"/>
  <c r="BH263"/>
  <c r="BG263"/>
  <c r="BF263"/>
  <c r="T263"/>
  <c r="R263"/>
  <c r="P263"/>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49"/>
  <c r="BH249"/>
  <c r="BG249"/>
  <c r="BF249"/>
  <c r="T249"/>
  <c r="R249"/>
  <c r="P249"/>
  <c r="BI244"/>
  <c r="BH244"/>
  <c r="BG244"/>
  <c r="BF244"/>
  <c r="T244"/>
  <c r="R244"/>
  <c r="P244"/>
  <c r="BI240"/>
  <c r="BH240"/>
  <c r="BG240"/>
  <c r="BF240"/>
  <c r="T240"/>
  <c r="R240"/>
  <c r="P240"/>
  <c r="BI236"/>
  <c r="BH236"/>
  <c r="BG236"/>
  <c r="BF236"/>
  <c r="T236"/>
  <c r="R236"/>
  <c r="P236"/>
  <c r="BI235"/>
  <c r="BH235"/>
  <c r="BG235"/>
  <c r="BF235"/>
  <c r="T235"/>
  <c r="R235"/>
  <c r="P235"/>
  <c r="BI234"/>
  <c r="BH234"/>
  <c r="BG234"/>
  <c r="BF234"/>
  <c r="T234"/>
  <c r="R234"/>
  <c r="P234"/>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4"/>
  <c r="BH194"/>
  <c r="BG194"/>
  <c r="BF194"/>
  <c r="T194"/>
  <c r="R194"/>
  <c r="P194"/>
  <c r="BI191"/>
  <c r="BH191"/>
  <c r="BG191"/>
  <c r="BF191"/>
  <c r="T191"/>
  <c r="R191"/>
  <c r="P191"/>
  <c r="BI188"/>
  <c r="BH188"/>
  <c r="BG188"/>
  <c r="BF188"/>
  <c r="T188"/>
  <c r="R188"/>
  <c r="P188"/>
  <c r="BI184"/>
  <c r="BH184"/>
  <c r="BG184"/>
  <c r="BF184"/>
  <c r="T184"/>
  <c r="R184"/>
  <c r="P184"/>
  <c r="BI181"/>
  <c r="BH181"/>
  <c r="BG181"/>
  <c r="BF181"/>
  <c r="T181"/>
  <c r="R181"/>
  <c r="P181"/>
  <c r="BI178"/>
  <c r="BH178"/>
  <c r="BG178"/>
  <c r="BF178"/>
  <c r="T178"/>
  <c r="R178"/>
  <c r="P178"/>
  <c r="BI175"/>
  <c r="BH175"/>
  <c r="BG175"/>
  <c r="BF175"/>
  <c r="T175"/>
  <c r="R175"/>
  <c r="P175"/>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5"/>
  <c r="BH155"/>
  <c r="BG155"/>
  <c r="BF155"/>
  <c r="T155"/>
  <c r="R155"/>
  <c r="P155"/>
  <c r="BI151"/>
  <c r="BH151"/>
  <c r="BG151"/>
  <c r="BF151"/>
  <c r="T151"/>
  <c r="R151"/>
  <c r="P151"/>
  <c r="BI148"/>
  <c r="BH148"/>
  <c r="BG148"/>
  <c r="BF148"/>
  <c r="T148"/>
  <c r="R148"/>
  <c r="P148"/>
  <c r="BI145"/>
  <c r="BH145"/>
  <c r="BG145"/>
  <c r="BF145"/>
  <c r="T145"/>
  <c r="R145"/>
  <c r="P145"/>
  <c r="BI139"/>
  <c r="BH139"/>
  <c r="BG139"/>
  <c r="BF139"/>
  <c r="T139"/>
  <c r="R139"/>
  <c r="P139"/>
  <c r="BI135"/>
  <c r="BH135"/>
  <c r="BG135"/>
  <c r="BF135"/>
  <c r="T135"/>
  <c r="R135"/>
  <c r="P135"/>
  <c r="BI131"/>
  <c r="BH131"/>
  <c r="BG131"/>
  <c r="BF131"/>
  <c r="T131"/>
  <c r="R131"/>
  <c r="P131"/>
  <c r="BI127"/>
  <c r="BH127"/>
  <c r="BG127"/>
  <c r="BF127"/>
  <c r="T127"/>
  <c r="R127"/>
  <c r="P127"/>
  <c r="BI123"/>
  <c r="BH123"/>
  <c r="BG123"/>
  <c r="BF123"/>
  <c r="T123"/>
  <c r="R123"/>
  <c r="P123"/>
  <c r="BI120"/>
  <c r="BH120"/>
  <c r="BG120"/>
  <c r="BF120"/>
  <c r="T120"/>
  <c r="R120"/>
  <c r="P120"/>
  <c r="BI115"/>
  <c r="BH115"/>
  <c r="BG115"/>
  <c r="BF115"/>
  <c r="T115"/>
  <c r="R115"/>
  <c r="P115"/>
  <c r="BI111"/>
  <c r="BH111"/>
  <c r="BG111"/>
  <c r="BF111"/>
  <c r="T111"/>
  <c r="R111"/>
  <c r="P111"/>
  <c r="BI108"/>
  <c r="BH108"/>
  <c r="BG108"/>
  <c r="BF108"/>
  <c r="T108"/>
  <c r="R108"/>
  <c r="P108"/>
  <c r="BI105"/>
  <c r="BH105"/>
  <c r="BG105"/>
  <c r="BF105"/>
  <c r="T105"/>
  <c r="R105"/>
  <c r="P105"/>
  <c r="BI102"/>
  <c r="BH102"/>
  <c r="BG102"/>
  <c r="BF102"/>
  <c r="T102"/>
  <c r="R102"/>
  <c r="P102"/>
  <c r="BI97"/>
  <c r="BH97"/>
  <c r="BG97"/>
  <c r="BF97"/>
  <c r="T97"/>
  <c r="R97"/>
  <c r="P97"/>
  <c r="BI94"/>
  <c r="BH94"/>
  <c r="BG94"/>
  <c r="BF94"/>
  <c r="T94"/>
  <c r="R94"/>
  <c r="P94"/>
  <c r="BI88"/>
  <c r="BH88"/>
  <c r="BG88"/>
  <c r="BF88"/>
  <c r="T88"/>
  <c r="R88"/>
  <c r="P88"/>
  <c r="BI84"/>
  <c r="BH84"/>
  <c r="BG84"/>
  <c r="BF84"/>
  <c r="T84"/>
  <c r="R84"/>
  <c r="P84"/>
  <c r="BI80"/>
  <c r="BH80"/>
  <c r="BG80"/>
  <c r="BF80"/>
  <c r="T80"/>
  <c r="R80"/>
  <c r="P80"/>
  <c r="J76"/>
  <c r="J75"/>
  <c r="F75"/>
  <c r="F73"/>
  <c r="E71"/>
  <c r="J55"/>
  <c r="J54"/>
  <c r="F54"/>
  <c r="F52"/>
  <c r="E50"/>
  <c r="J18"/>
  <c r="E18"/>
  <c r="F55"/>
  <c r="J17"/>
  <c r="J12"/>
  <c r="J73"/>
  <c r="E7"/>
  <c r="E48"/>
  <c i="1" r="L50"/>
  <c r="AM50"/>
  <c r="AM49"/>
  <c r="L49"/>
  <c r="AM47"/>
  <c r="L47"/>
  <c r="L45"/>
  <c r="L44"/>
  <c i="2" r="J263"/>
  <c r="BK258"/>
  <c r="BK257"/>
  <c r="BK256"/>
  <c r="BK255"/>
  <c r="J254"/>
  <c r="J249"/>
  <c r="J240"/>
  <c r="J235"/>
  <c r="J227"/>
  <c r="BK221"/>
  <c r="J205"/>
  <c r="J197"/>
  <c r="BK191"/>
  <c r="BK162"/>
  <c r="J148"/>
  <c r="J123"/>
  <c r="BK94"/>
  <c r="J80"/>
  <c r="BK213"/>
  <c r="BK188"/>
  <c r="J175"/>
  <c r="J168"/>
  <c r="J155"/>
  <c r="BK135"/>
  <c r="J115"/>
  <c r="BK102"/>
  <c i="1" r="AS54"/>
  <c i="2" r="BK235"/>
  <c r="J233"/>
  <c r="J217"/>
  <c r="J209"/>
  <c r="J188"/>
  <c r="J178"/>
  <c r="J162"/>
  <c r="J145"/>
  <c r="BK127"/>
  <c r="BK115"/>
  <c r="J97"/>
  <c r="J84"/>
  <c r="BK80"/>
  <c r="BK233"/>
  <c r="J224"/>
  <c r="BK217"/>
  <c r="BK197"/>
  <c r="J184"/>
  <c r="BK178"/>
  <c r="BK175"/>
  <c r="BK165"/>
  <c r="BK155"/>
  <c r="BK148"/>
  <c r="J135"/>
  <c r="BK123"/>
  <c r="BK108"/>
  <c r="J102"/>
  <c r="J94"/>
  <c i="3" r="J385"/>
  <c r="J371"/>
  <c r="J347"/>
  <c r="BK325"/>
  <c r="BK270"/>
  <c r="BK259"/>
  <c r="J228"/>
  <c r="BK218"/>
  <c r="J198"/>
  <c r="BK167"/>
  <c r="BK140"/>
  <c r="BK104"/>
  <c r="J81"/>
  <c r="J397"/>
  <c r="BK393"/>
  <c r="BK385"/>
  <c r="J375"/>
  <c r="J368"/>
  <c r="J362"/>
  <c r="BK354"/>
  <c r="BK341"/>
  <c r="J325"/>
  <c r="J314"/>
  <c r="J299"/>
  <c r="BK265"/>
  <c r="BK256"/>
  <c r="BK235"/>
  <c r="BK192"/>
  <c r="J163"/>
  <c r="BK144"/>
  <c r="BK112"/>
  <c r="J410"/>
  <c r="J393"/>
  <c r="BK368"/>
  <c r="BK347"/>
  <c r="J332"/>
  <c r="J284"/>
  <c r="J246"/>
  <c r="BK195"/>
  <c r="J167"/>
  <c r="BK132"/>
  <c r="J118"/>
  <c r="BK80"/>
  <c r="J338"/>
  <c r="BK321"/>
  <c r="BK314"/>
  <c r="BK299"/>
  <c r="BK284"/>
  <c r="J256"/>
  <c r="BK228"/>
  <c r="BK198"/>
  <c r="J182"/>
  <c r="J155"/>
  <c r="J132"/>
  <c r="BK121"/>
  <c r="J112"/>
  <c r="BK93"/>
  <c r="J80"/>
  <c i="4" r="J325"/>
  <c r="BK312"/>
  <c r="BK306"/>
  <c r="BK295"/>
  <c r="J286"/>
  <c r="BK280"/>
  <c r="BK268"/>
  <c r="J259"/>
  <c r="BK253"/>
  <c r="BK238"/>
  <c r="BK209"/>
  <c r="J188"/>
  <c r="J170"/>
  <c r="BK138"/>
  <c r="BK125"/>
  <c r="BK105"/>
  <c r="BK81"/>
  <c r="J330"/>
  <c r="BK325"/>
  <c r="BK303"/>
  <c r="BK289"/>
  <c r="J280"/>
  <c r="J274"/>
  <c r="BK265"/>
  <c r="J262"/>
  <c r="BK259"/>
  <c r="J256"/>
  <c r="J248"/>
  <c r="J232"/>
  <c r="BK227"/>
  <c r="BK222"/>
  <c r="J217"/>
  <c r="J204"/>
  <c r="J191"/>
  <c r="BK166"/>
  <c r="BK151"/>
  <c r="J133"/>
  <c r="J110"/>
  <c r="J100"/>
  <c r="BK80"/>
  <c r="J312"/>
  <c r="J245"/>
  <c r="BK232"/>
  <c r="BK204"/>
  <c r="J185"/>
  <c r="J163"/>
  <c r="J146"/>
  <c r="J92"/>
  <c i="5" r="J326"/>
  <c r="J293"/>
  <c r="J282"/>
  <c r="J273"/>
  <c r="J264"/>
  <c r="BK253"/>
  <c r="BK240"/>
  <c r="BK224"/>
  <c r="J187"/>
  <c r="BK119"/>
  <c r="J104"/>
  <c r="BK82"/>
  <c r="J332"/>
  <c r="J320"/>
  <c r="BK311"/>
  <c r="J299"/>
  <c r="BK293"/>
  <c r="BK282"/>
  <c r="BK273"/>
  <c r="J261"/>
  <c r="J253"/>
  <c r="J237"/>
  <c r="J224"/>
  <c r="BK181"/>
  <c r="J162"/>
  <c r="BK138"/>
  <c r="J114"/>
  <c r="J91"/>
  <c r="BK350"/>
  <c r="BK332"/>
  <c r="BK323"/>
  <c r="BK314"/>
  <c r="J290"/>
  <c r="J209"/>
  <c r="J184"/>
  <c r="BK155"/>
  <c r="BK194"/>
  <c r="J175"/>
  <c r="J165"/>
  <c r="J155"/>
  <c r="J132"/>
  <c r="J119"/>
  <c r="BK94"/>
  <c r="BK80"/>
  <c i="6" r="BK192"/>
  <c r="J172"/>
  <c r="J154"/>
  <c r="BK147"/>
  <c r="J129"/>
  <c r="J119"/>
  <c r="BK80"/>
  <c r="BK218"/>
  <c r="BK212"/>
  <c r="BK206"/>
  <c r="J199"/>
  <c r="J195"/>
  <c r="J184"/>
  <c r="BK175"/>
  <c r="J165"/>
  <c r="J157"/>
  <c r="J150"/>
  <c r="J141"/>
  <c r="BK135"/>
  <c r="J126"/>
  <c r="BK120"/>
  <c r="J118"/>
  <c r="J108"/>
  <c r="J101"/>
  <c r="BK95"/>
  <c r="BK89"/>
  <c r="J80"/>
  <c r="J218"/>
  <c r="J209"/>
  <c r="BK203"/>
  <c r="BK195"/>
  <c r="J189"/>
  <c r="J181"/>
  <c r="J175"/>
  <c r="BK165"/>
  <c r="BK157"/>
  <c r="J147"/>
  <c r="BK141"/>
  <c r="J132"/>
  <c r="BK118"/>
  <c r="BK108"/>
  <c r="BK98"/>
  <c r="J89"/>
  <c r="BK81"/>
  <c i="7" r="J169"/>
  <c r="BK161"/>
  <c r="BK149"/>
  <c r="BK140"/>
  <c r="BK105"/>
  <c r="BK181"/>
  <c r="BK155"/>
  <c r="J128"/>
  <c r="BK109"/>
  <c r="BK92"/>
  <c r="J181"/>
  <c r="J172"/>
  <c r="J161"/>
  <c r="J152"/>
  <c r="J143"/>
  <c r="BK121"/>
  <c r="BK101"/>
  <c r="J92"/>
  <c r="J131"/>
  <c r="J121"/>
  <c r="BK113"/>
  <c r="J85"/>
  <c i="8" r="J156"/>
  <c r="BK140"/>
  <c r="BK133"/>
  <c r="BK156"/>
  <c r="BK136"/>
  <c r="J118"/>
  <c r="BK110"/>
  <c r="BK102"/>
  <c r="BK94"/>
  <c r="BK87"/>
  <c r="J158"/>
  <c r="BK148"/>
  <c r="BK129"/>
  <c r="J110"/>
  <c r="J98"/>
  <c r="BK167"/>
  <c r="BK161"/>
  <c r="BK152"/>
  <c r="J144"/>
  <c r="J129"/>
  <c r="BK125"/>
  <c r="BK120"/>
  <c r="BK116"/>
  <c r="J108"/>
  <c r="BK100"/>
  <c r="J87"/>
  <c i="9" r="J94"/>
  <c r="BK85"/>
  <c r="J91"/>
  <c i="10" r="J158"/>
  <c r="BK154"/>
  <c r="J150"/>
  <c r="J145"/>
  <c r="BK142"/>
  <c r="BK138"/>
  <c r="BK135"/>
  <c r="J133"/>
  <c r="J130"/>
  <c r="BK126"/>
  <c r="J125"/>
  <c r="J123"/>
  <c r="J121"/>
  <c r="J120"/>
  <c r="J118"/>
  <c r="J116"/>
  <c r="BK107"/>
  <c r="J106"/>
  <c r="J99"/>
  <c r="J95"/>
  <c r="BK91"/>
  <c r="BK87"/>
  <c r="J155"/>
  <c r="J151"/>
  <c r="J146"/>
  <c r="J142"/>
  <c r="J138"/>
  <c r="J134"/>
  <c r="J132"/>
  <c r="BK104"/>
  <c r="BK102"/>
  <c r="J101"/>
  <c r="BK98"/>
  <c r="BK95"/>
  <c r="J92"/>
  <c i="11" r="J90"/>
  <c r="BK87"/>
  <c r="J82"/>
  <c r="J88"/>
  <c i="2" r="BK263"/>
  <c r="BK259"/>
  <c r="J258"/>
  <c r="J257"/>
  <c r="J256"/>
  <c r="J255"/>
  <c r="J253"/>
  <c r="BK244"/>
  <c r="J236"/>
  <c r="J230"/>
  <c r="BK224"/>
  <c r="BK209"/>
  <c r="J201"/>
  <c r="J194"/>
  <c r="BK171"/>
  <c r="BK151"/>
  <c r="J127"/>
  <c r="J120"/>
  <c r="BK88"/>
  <c r="J234"/>
  <c r="BK201"/>
  <c r="BK184"/>
  <c r="J171"/>
  <c r="J165"/>
  <c r="BK145"/>
  <c r="BK131"/>
  <c r="BK111"/>
  <c r="BK84"/>
  <c r="BK254"/>
  <c r="BK253"/>
  <c r="BK249"/>
  <c r="J244"/>
  <c r="BK240"/>
  <c r="BK234"/>
  <c r="BK230"/>
  <c r="J213"/>
  <c r="J191"/>
  <c r="J181"/>
  <c r="BK159"/>
  <c r="J139"/>
  <c r="BK120"/>
  <c r="J108"/>
  <c r="J105"/>
  <c r="J88"/>
  <c r="J259"/>
  <c r="BK227"/>
  <c r="J221"/>
  <c r="BK205"/>
  <c r="BK194"/>
  <c r="BK181"/>
  <c r="BK168"/>
  <c r="J159"/>
  <c r="J151"/>
  <c r="BK139"/>
  <c r="J131"/>
  <c r="J111"/>
  <c r="BK105"/>
  <c r="BK97"/>
  <c i="3" r="BK389"/>
  <c r="BK379"/>
  <c r="J354"/>
  <c r="BK329"/>
  <c r="BK273"/>
  <c r="J262"/>
  <c r="BK251"/>
  <c r="BK223"/>
  <c r="J211"/>
  <c r="J195"/>
  <c r="J159"/>
  <c r="J135"/>
  <c r="BK82"/>
  <c r="BK410"/>
  <c r="J394"/>
  <c r="J389"/>
  <c r="J379"/>
  <c r="BK371"/>
  <c r="J365"/>
  <c r="J359"/>
  <c r="BK344"/>
  <c r="J329"/>
  <c r="BK317"/>
  <c r="BK311"/>
  <c r="BK305"/>
  <c r="J270"/>
  <c r="J259"/>
  <c r="J251"/>
  <c r="BK211"/>
  <c r="BK188"/>
  <c r="BK155"/>
  <c r="J140"/>
  <c r="J104"/>
  <c r="J82"/>
  <c r="BK397"/>
  <c r="BK375"/>
  <c r="BK362"/>
  <c r="J350"/>
  <c r="J335"/>
  <c r="BK289"/>
  <c r="J265"/>
  <c r="BK203"/>
  <c r="BK182"/>
  <c r="J144"/>
  <c r="J121"/>
  <c r="BK350"/>
  <c r="J341"/>
  <c r="BK332"/>
  <c r="J305"/>
  <c r="J289"/>
  <c r="J273"/>
  <c r="BK246"/>
  <c r="J235"/>
  <c r="J218"/>
  <c r="J188"/>
  <c r="J171"/>
  <c r="J152"/>
  <c r="BK129"/>
  <c r="BK118"/>
  <c r="BK98"/>
  <c i="4" r="J343"/>
  <c r="J328"/>
  <c r="J316"/>
  <c r="J306"/>
  <c r="J289"/>
  <c r="BK283"/>
  <c r="J271"/>
  <c r="BK262"/>
  <c r="BK248"/>
  <c r="J227"/>
  <c r="BK217"/>
  <c r="BK191"/>
  <c r="J166"/>
  <c r="BK156"/>
  <c r="BK133"/>
  <c r="BK115"/>
  <c r="BK100"/>
  <c r="J80"/>
  <c r="BK328"/>
  <c r="BK319"/>
  <c r="J295"/>
  <c r="BK286"/>
  <c r="BK277"/>
  <c r="J268"/>
  <c r="J209"/>
  <c r="J194"/>
  <c r="BK170"/>
  <c r="J159"/>
  <c r="BK146"/>
  <c r="BK130"/>
  <c r="J105"/>
  <c r="BK92"/>
  <c r="BK316"/>
  <c r="J303"/>
  <c r="J238"/>
  <c r="J235"/>
  <c r="J197"/>
  <c r="J173"/>
  <c r="J125"/>
  <c r="J115"/>
  <c i="5" r="J335"/>
  <c r="BK299"/>
  <c r="J285"/>
  <c r="BK276"/>
  <c r="J267"/>
  <c r="J258"/>
  <c r="J245"/>
  <c r="J227"/>
  <c r="J199"/>
  <c r="BK143"/>
  <c r="BK132"/>
  <c r="J109"/>
  <c r="BK91"/>
  <c r="BK337"/>
  <c r="J323"/>
  <c r="BK317"/>
  <c r="J307"/>
  <c r="J296"/>
  <c r="J276"/>
  <c r="BK267"/>
  <c r="BK258"/>
  <c r="BK248"/>
  <c r="J230"/>
  <c r="J213"/>
  <c r="BK165"/>
  <c r="BK148"/>
  <c r="BK124"/>
  <c r="BK109"/>
  <c r="J81"/>
  <c r="J337"/>
  <c r="J329"/>
  <c r="BK320"/>
  <c r="J311"/>
  <c r="BK296"/>
  <c r="BK237"/>
  <c r="J194"/>
  <c r="BK158"/>
  <c r="BK213"/>
  <c r="BK199"/>
  <c r="J181"/>
  <c r="J158"/>
  <c r="J148"/>
  <c r="BK127"/>
  <c r="BK104"/>
  <c r="J82"/>
  <c i="6" r="F36"/>
  <c r="BK129"/>
  <c r="BK123"/>
  <c r="BK112"/>
  <c r="BK101"/>
  <c r="BK92"/>
  <c i="7" r="J158"/>
  <c r="BK152"/>
  <c r="BK143"/>
  <c r="BK131"/>
  <c r="J80"/>
  <c r="J175"/>
  <c r="J134"/>
  <c r="BK117"/>
  <c r="J101"/>
  <c r="BK80"/>
  <c r="BK175"/>
  <c r="J165"/>
  <c r="J149"/>
  <c r="BK137"/>
  <c r="BK124"/>
  <c r="J109"/>
  <c r="J95"/>
  <c r="J140"/>
  <c r="J124"/>
  <c r="J105"/>
  <c r="J89"/>
  <c i="8" r="J167"/>
  <c r="BK146"/>
  <c r="BK131"/>
  <c r="BK144"/>
  <c r="J138"/>
  <c r="BK114"/>
  <c r="BK112"/>
  <c r="J106"/>
  <c r="J96"/>
  <c r="J89"/>
  <c r="J161"/>
  <c r="J152"/>
  <c r="BK142"/>
  <c r="J123"/>
  <c r="J102"/>
  <c r="J92"/>
  <c r="BK165"/>
  <c r="BK158"/>
  <c r="J150"/>
  <c r="J142"/>
  <c r="J133"/>
  <c r="J125"/>
  <c r="J120"/>
  <c r="J114"/>
  <c r="BK106"/>
  <c r="J94"/>
  <c i="9" r="BK91"/>
  <c r="J85"/>
  <c i="10" r="J156"/>
  <c r="BK152"/>
  <c r="BK146"/>
  <c r="J141"/>
  <c r="BK137"/>
  <c r="J135"/>
  <c r="J131"/>
  <c r="BK127"/>
  <c r="J126"/>
  <c r="J124"/>
  <c r="J122"/>
  <c r="J119"/>
  <c r="BK117"/>
  <c r="BK115"/>
  <c r="J114"/>
  <c r="BK106"/>
  <c r="BK101"/>
  <c r="J98"/>
  <c r="BK92"/>
  <c r="J159"/>
  <c r="J154"/>
  <c r="BK150"/>
  <c r="BK145"/>
  <c r="BK141"/>
  <c r="J137"/>
  <c r="BK133"/>
  <c r="J87"/>
  <c r="J104"/>
  <c r="J103"/>
  <c r="J100"/>
  <c r="BK97"/>
  <c r="J94"/>
  <c r="J91"/>
  <c r="BK88"/>
  <c i="11" r="BK88"/>
  <c r="J84"/>
  <c r="J80"/>
  <c r="J87"/>
  <c r="BK86"/>
  <c r="J85"/>
  <c r="J92"/>
  <c r="J86"/>
  <c r="BK85"/>
  <c r="BK82"/>
  <c r="BK80"/>
  <c r="BK91"/>
  <c r="BK90"/>
  <c i="8" r="BK96"/>
  <c i="9" r="BK88"/>
  <c r="J88"/>
  <c i="10" r="BK155"/>
  <c r="BK151"/>
  <c r="BK148"/>
  <c r="BK143"/>
  <c r="J139"/>
  <c r="J136"/>
  <c r="BK134"/>
  <c r="BK130"/>
  <c r="J128"/>
  <c r="BK125"/>
  <c r="BK123"/>
  <c r="BK121"/>
  <c r="BK119"/>
  <c r="J117"/>
  <c r="J115"/>
  <c r="BK105"/>
  <c r="BK100"/>
  <c r="BK96"/>
  <c r="J93"/>
  <c r="J88"/>
  <c r="BK156"/>
  <c r="J152"/>
  <c r="J148"/>
  <c r="J143"/>
  <c r="BK139"/>
  <c r="BK131"/>
  <c r="J105"/>
  <c r="BK103"/>
  <c r="BK99"/>
  <c r="J96"/>
  <c r="BK93"/>
  <c r="BK89"/>
  <c i="11" r="BK89"/>
  <c i="2" r="BK236"/>
  <c i="3" r="J294"/>
  <c r="J203"/>
  <c r="BK171"/>
  <c r="BK152"/>
  <c r="J126"/>
  <c r="J93"/>
  <c r="BK394"/>
  <c r="BK365"/>
  <c r="BK359"/>
  <c r="BK338"/>
  <c r="J321"/>
  <c r="J281"/>
  <c r="BK241"/>
  <c r="J185"/>
  <c r="BK163"/>
  <c r="J129"/>
  <c r="J98"/>
  <c r="J344"/>
  <c r="BK335"/>
  <c r="J317"/>
  <c r="J311"/>
  <c r="BK294"/>
  <c r="BK281"/>
  <c r="BK262"/>
  <c r="J241"/>
  <c r="J223"/>
  <c r="J192"/>
  <c r="BK185"/>
  <c r="BK159"/>
  <c r="BK135"/>
  <c r="BK126"/>
  <c r="BK81"/>
  <c i="4" r="BK330"/>
  <c r="J319"/>
  <c r="BK309"/>
  <c r="BK299"/>
  <c r="BK292"/>
  <c r="J277"/>
  <c r="BK274"/>
  <c r="J265"/>
  <c r="BK256"/>
  <c r="BK245"/>
  <c r="J222"/>
  <c r="BK194"/>
  <c r="BK185"/>
  <c r="BK159"/>
  <c r="J151"/>
  <c r="J130"/>
  <c r="BK110"/>
  <c r="J82"/>
  <c r="BK343"/>
  <c r="J322"/>
  <c r="J299"/>
  <c r="J292"/>
  <c r="J283"/>
  <c r="BK271"/>
  <c r="J214"/>
  <c r="BK197"/>
  <c r="BK173"/>
  <c r="BK163"/>
  <c r="J138"/>
  <c r="J120"/>
  <c r="J81"/>
  <c r="BK322"/>
  <c r="J309"/>
  <c r="J253"/>
  <c r="BK235"/>
  <c r="BK214"/>
  <c r="BK188"/>
  <c r="J156"/>
  <c r="BK120"/>
  <c r="BK82"/>
  <c i="5" r="J303"/>
  <c r="BK290"/>
  <c r="J279"/>
  <c r="J270"/>
  <c r="BK261"/>
  <c r="J248"/>
  <c r="BK230"/>
  <c r="J219"/>
  <c r="BK184"/>
  <c r="J138"/>
  <c r="BK114"/>
  <c r="BK99"/>
  <c r="J350"/>
  <c r="BK329"/>
  <c r="J314"/>
  <c r="BK303"/>
  <c r="BK285"/>
  <c r="BK279"/>
  <c r="BK270"/>
  <c r="BK264"/>
  <c r="J240"/>
  <c r="BK227"/>
  <c r="BK209"/>
  <c r="BK178"/>
  <c r="J151"/>
  <c r="J127"/>
  <c r="J94"/>
  <c r="J80"/>
  <c r="BK335"/>
  <c r="BK326"/>
  <c r="J317"/>
  <c r="BK307"/>
  <c r="BK245"/>
  <c r="BK204"/>
  <c r="BK175"/>
  <c r="BK219"/>
  <c r="J204"/>
  <c r="BK187"/>
  <c r="J178"/>
  <c r="BK162"/>
  <c r="BK151"/>
  <c r="J143"/>
  <c r="J124"/>
  <c r="J99"/>
  <c r="BK81"/>
  <c i="6" r="J212"/>
  <c r="BK178"/>
  <c r="J169"/>
  <c r="BK150"/>
  <c r="J138"/>
  <c r="J120"/>
  <c r="J112"/>
  <c r="J228"/>
  <c r="BK215"/>
  <c r="BK209"/>
  <c r="J203"/>
  <c r="BK189"/>
  <c r="BK181"/>
  <c r="BK172"/>
  <c r="BK162"/>
  <c r="BK144"/>
  <c r="BK138"/>
  <c r="BK132"/>
  <c r="J123"/>
  <c r="BK119"/>
  <c r="J117"/>
  <c r="BK104"/>
  <c r="J98"/>
  <c r="J92"/>
  <c r="BK86"/>
  <c r="J81"/>
  <c r="BK228"/>
  <c r="J215"/>
  <c r="J206"/>
  <c r="BK199"/>
  <c r="J192"/>
  <c r="BK184"/>
  <c r="J178"/>
  <c r="BK169"/>
  <c r="J162"/>
  <c r="BK154"/>
  <c r="J144"/>
  <c r="J135"/>
  <c r="BK126"/>
  <c r="BK117"/>
  <c r="J104"/>
  <c r="J95"/>
  <c r="J86"/>
  <c i="7" r="BK172"/>
  <c r="BK165"/>
  <c r="J155"/>
  <c r="J146"/>
  <c r="BK134"/>
  <c r="BK85"/>
  <c r="J178"/>
  <c r="J137"/>
  <c r="J127"/>
  <c r="BK95"/>
  <c r="BK89"/>
  <c r="BK178"/>
  <c r="BK169"/>
  <c r="BK158"/>
  <c r="BK146"/>
  <c r="BK128"/>
  <c r="J113"/>
  <c r="J98"/>
  <c r="J81"/>
  <c r="BK127"/>
  <c r="J117"/>
  <c r="BK98"/>
  <c r="BK81"/>
  <c i="8" r="BK150"/>
  <c r="J136"/>
  <c r="J165"/>
  <c r="J140"/>
  <c r="J131"/>
  <c r="J116"/>
  <c r="BK108"/>
  <c r="J100"/>
  <c r="BK92"/>
  <c r="BK163"/>
  <c r="J154"/>
  <c r="J146"/>
  <c r="BK127"/>
  <c r="J104"/>
  <c r="J163"/>
  <c r="BK154"/>
  <c r="J148"/>
  <c r="BK138"/>
  <c r="J127"/>
  <c r="BK123"/>
  <c r="BK118"/>
  <c r="J112"/>
  <c r="BK104"/>
  <c r="BK98"/>
  <c r="BK89"/>
  <c i="9" r="BK94"/>
  <c i="10" r="BK159"/>
  <c r="J153"/>
  <c r="J149"/>
  <c r="J144"/>
  <c r="BK140"/>
  <c r="BK136"/>
  <c r="BK132"/>
  <c r="BK128"/>
  <c r="J127"/>
  <c r="BK124"/>
  <c r="BK122"/>
  <c r="BK120"/>
  <c r="BK118"/>
  <c r="BK116"/>
  <c r="BK114"/>
  <c r="J107"/>
  <c r="J102"/>
  <c r="J97"/>
  <c r="BK94"/>
  <c r="J89"/>
  <c r="BK158"/>
  <c r="BK153"/>
  <c r="BK149"/>
  <c r="BK144"/>
  <c r="J140"/>
  <c i="11" r="BK84"/>
  <c r="BK92"/>
  <c r="J91"/>
  <c r="J89"/>
  <c i="2" l="1" r="R79"/>
  <c i="3" r="BK79"/>
  <c r="J79"/>
  <c r="J59"/>
  <c r="T79"/>
  <c i="4" r="P79"/>
  <c i="1" r="AU57"/>
  <c i="5" r="BK79"/>
  <c r="J79"/>
  <c r="P79"/>
  <c i="1" r="AU58"/>
  <c i="6" r="BK79"/>
  <c r="J79"/>
  <c r="J59"/>
  <c r="R79"/>
  <c i="7" r="BK79"/>
  <c r="J79"/>
  <c r="R79"/>
  <c i="8" r="P86"/>
  <c r="BK91"/>
  <c r="J91"/>
  <c r="J61"/>
  <c r="R91"/>
  <c r="BK122"/>
  <c r="J122"/>
  <c r="J62"/>
  <c r="R122"/>
  <c r="BK135"/>
  <c r="J135"/>
  <c r="J63"/>
  <c r="R135"/>
  <c r="BK160"/>
  <c r="J160"/>
  <c r="J64"/>
  <c r="R160"/>
  <c i="10" r="P86"/>
  <c r="T86"/>
  <c r="R90"/>
  <c r="R113"/>
  <c r="BK129"/>
  <c r="J129"/>
  <c r="J63"/>
  <c r="BK147"/>
  <c r="J147"/>
  <c r="J64"/>
  <c r="BK157"/>
  <c r="J157"/>
  <c r="J65"/>
  <c i="11" r="BK79"/>
  <c r="J79"/>
  <c r="J59"/>
  <c i="10" r="BK90"/>
  <c r="J90"/>
  <c r="J61"/>
  <c r="BK113"/>
  <c r="J113"/>
  <c r="J62"/>
  <c r="R129"/>
  <c r="T147"/>
  <c r="T157"/>
  <c i="11" r="P79"/>
  <c i="1" r="AU64"/>
  <c i="2" r="P79"/>
  <c i="1" r="AU55"/>
  <c i="3" r="P79"/>
  <c i="1" r="AU56"/>
  <c i="4" r="BK79"/>
  <c r="J79"/>
  <c r="J59"/>
  <c r="R79"/>
  <c i="5" r="R79"/>
  <c i="10" r="P90"/>
  <c r="P113"/>
  <c r="P129"/>
  <c r="P147"/>
  <c r="R157"/>
  <c i="11" r="R79"/>
  <c i="2" r="BK79"/>
  <c r="J79"/>
  <c r="J59"/>
  <c r="T79"/>
  <c i="3" r="R79"/>
  <c i="4" r="T79"/>
  <c i="5" r="T79"/>
  <c i="6" r="P79"/>
  <c i="1" r="AU59"/>
  <c i="6" r="T79"/>
  <c i="7" r="P79"/>
  <c i="1" r="AU60"/>
  <c i="7" r="T79"/>
  <c i="8" r="BK86"/>
  <c r="J86"/>
  <c r="J60"/>
  <c r="R86"/>
  <c r="R85"/>
  <c r="T86"/>
  <c r="P91"/>
  <c r="T91"/>
  <c r="P122"/>
  <c r="T122"/>
  <c r="P135"/>
  <c r="T135"/>
  <c r="P160"/>
  <c r="T160"/>
  <c i="10" r="BK86"/>
  <c r="J86"/>
  <c r="J60"/>
  <c r="R86"/>
  <c r="T90"/>
  <c r="T113"/>
  <c r="T129"/>
  <c r="R147"/>
  <c r="P157"/>
  <c i="11" r="T79"/>
  <c i="9" r="BK93"/>
  <c r="J93"/>
  <c r="J63"/>
  <c r="BK84"/>
  <c r="J84"/>
  <c r="J60"/>
  <c r="BK87"/>
  <c r="J87"/>
  <c r="J61"/>
  <c i="8" r="BK166"/>
  <c r="J166"/>
  <c r="J65"/>
  <c i="9" r="BK90"/>
  <c r="J90"/>
  <c r="J62"/>
  <c i="11" r="J52"/>
  <c r="BE88"/>
  <c r="BE89"/>
  <c r="BE92"/>
  <c r="F55"/>
  <c r="BE90"/>
  <c r="BE80"/>
  <c r="BE82"/>
  <c r="BE91"/>
  <c r="E48"/>
  <c r="BE84"/>
  <c r="BE85"/>
  <c r="BE86"/>
  <c r="BE87"/>
  <c i="10" r="E48"/>
  <c r="F82"/>
  <c r="BE87"/>
  <c r="BE88"/>
  <c r="BE89"/>
  <c r="BE94"/>
  <c r="BE96"/>
  <c r="BE98"/>
  <c r="BE100"/>
  <c r="BE103"/>
  <c r="BE104"/>
  <c r="BE91"/>
  <c r="BE131"/>
  <c r="BE132"/>
  <c r="BE138"/>
  <c r="BE140"/>
  <c r="BE143"/>
  <c r="BE144"/>
  <c r="BE146"/>
  <c r="BE148"/>
  <c r="BE149"/>
  <c r="BE150"/>
  <c r="BE151"/>
  <c r="BE152"/>
  <c r="BE155"/>
  <c r="J52"/>
  <c r="BE92"/>
  <c r="BE93"/>
  <c r="BE95"/>
  <c r="BE97"/>
  <c r="BE99"/>
  <c r="BE101"/>
  <c r="BE102"/>
  <c r="BE105"/>
  <c r="BE106"/>
  <c r="BE107"/>
  <c r="BE114"/>
  <c r="BE115"/>
  <c r="BE116"/>
  <c r="BE117"/>
  <c r="BE118"/>
  <c r="BE119"/>
  <c r="BE120"/>
  <c r="BE121"/>
  <c r="BE122"/>
  <c r="BE123"/>
  <c r="BE124"/>
  <c r="BE125"/>
  <c r="BE126"/>
  <c r="BE127"/>
  <c r="BE128"/>
  <c r="BE130"/>
  <c r="BE133"/>
  <c r="BE134"/>
  <c r="BE135"/>
  <c r="BE136"/>
  <c r="BE137"/>
  <c r="BE139"/>
  <c r="BE141"/>
  <c r="BE142"/>
  <c r="BE145"/>
  <c r="BE153"/>
  <c r="BE154"/>
  <c r="BE156"/>
  <c r="BE158"/>
  <c r="BE159"/>
  <c i="9" r="J52"/>
  <c r="BE85"/>
  <c r="BE91"/>
  <c r="E48"/>
  <c r="BE88"/>
  <c r="BE94"/>
  <c r="F55"/>
  <c i="8" r="F55"/>
  <c r="E75"/>
  <c r="BE94"/>
  <c r="BE102"/>
  <c r="BE104"/>
  <c r="BE108"/>
  <c r="BE120"/>
  <c r="BE123"/>
  <c r="BE125"/>
  <c r="BE127"/>
  <c r="BE140"/>
  <c r="BE156"/>
  <c r="BE163"/>
  <c i="7" r="J59"/>
  <c i="8" r="BE129"/>
  <c r="BE136"/>
  <c r="BE138"/>
  <c r="BE144"/>
  <c r="BE154"/>
  <c r="BE165"/>
  <c r="J52"/>
  <c r="BE87"/>
  <c r="BE89"/>
  <c r="BE92"/>
  <c r="BE96"/>
  <c r="BE98"/>
  <c r="BE100"/>
  <c r="BE106"/>
  <c r="BE110"/>
  <c r="BE112"/>
  <c r="BE114"/>
  <c r="BE116"/>
  <c r="BE118"/>
  <c r="BE131"/>
  <c r="BE133"/>
  <c r="BE146"/>
  <c r="BE150"/>
  <c r="BE158"/>
  <c r="BE161"/>
  <c r="BE142"/>
  <c r="BE148"/>
  <c r="BE152"/>
  <c r="BE167"/>
  <c i="7" r="J52"/>
  <c r="F55"/>
  <c r="E69"/>
  <c r="BE80"/>
  <c r="BE85"/>
  <c r="BE89"/>
  <c r="BE92"/>
  <c r="BE95"/>
  <c r="BE128"/>
  <c r="BE131"/>
  <c r="BE134"/>
  <c r="BE137"/>
  <c r="BE101"/>
  <c r="BE121"/>
  <c r="BE140"/>
  <c r="BE143"/>
  <c r="BE146"/>
  <c r="BE149"/>
  <c r="BE152"/>
  <c r="BE155"/>
  <c r="BE165"/>
  <c r="BE169"/>
  <c r="BE178"/>
  <c r="BE181"/>
  <c r="BE98"/>
  <c r="BE105"/>
  <c r="BE113"/>
  <c r="BE124"/>
  <c r="BE158"/>
  <c r="BE161"/>
  <c r="BE172"/>
  <c r="BE81"/>
  <c r="BE109"/>
  <c r="BE117"/>
  <c r="BE127"/>
  <c r="BE175"/>
  <c i="5" r="J59"/>
  <c i="6" r="F76"/>
  <c r="BE89"/>
  <c r="BE95"/>
  <c r="BE108"/>
  <c r="BE126"/>
  <c r="BE129"/>
  <c r="BE138"/>
  <c r="BE144"/>
  <c r="BE150"/>
  <c r="BE165"/>
  <c r="BE172"/>
  <c r="BE175"/>
  <c r="BE178"/>
  <c r="BE189"/>
  <c r="BE195"/>
  <c r="BE212"/>
  <c r="BE218"/>
  <c r="E48"/>
  <c r="J52"/>
  <c r="BE80"/>
  <c r="BE92"/>
  <c r="BE98"/>
  <c r="BE101"/>
  <c r="BE104"/>
  <c r="BE118"/>
  <c r="BE119"/>
  <c r="BE120"/>
  <c r="BE132"/>
  <c r="BE141"/>
  <c r="BE147"/>
  <c r="BE154"/>
  <c r="BE162"/>
  <c r="BE169"/>
  <c r="BE184"/>
  <c r="BE192"/>
  <c r="BE199"/>
  <c r="BE203"/>
  <c r="BE209"/>
  <c r="BE228"/>
  <c r="BE81"/>
  <c r="BE86"/>
  <c r="BE112"/>
  <c r="BE117"/>
  <c r="BE123"/>
  <c r="BE135"/>
  <c r="BE157"/>
  <c r="BE181"/>
  <c r="BE206"/>
  <c r="BE215"/>
  <c i="1" r="BC59"/>
  <c i="5" r="F55"/>
  <c r="E69"/>
  <c r="BE81"/>
  <c r="BE94"/>
  <c r="BE104"/>
  <c r="BE109"/>
  <c r="BE114"/>
  <c r="BE127"/>
  <c r="BE132"/>
  <c r="BE143"/>
  <c r="BE151"/>
  <c r="BE155"/>
  <c r="BE158"/>
  <c r="BE165"/>
  <c r="BE175"/>
  <c r="BE184"/>
  <c r="BE194"/>
  <c r="BE187"/>
  <c r="BE213"/>
  <c r="BE230"/>
  <c r="BE240"/>
  <c r="BE248"/>
  <c r="BE253"/>
  <c r="BE293"/>
  <c r="BE296"/>
  <c r="BE307"/>
  <c r="BE314"/>
  <c r="BE80"/>
  <c r="BE82"/>
  <c r="BE99"/>
  <c r="BE138"/>
  <c r="BE148"/>
  <c r="BE162"/>
  <c r="BE199"/>
  <c r="BE219"/>
  <c r="BE224"/>
  <c r="BE237"/>
  <c r="BE245"/>
  <c r="BE261"/>
  <c r="BE264"/>
  <c r="BE267"/>
  <c r="BE270"/>
  <c r="BE276"/>
  <c r="BE285"/>
  <c r="BE290"/>
  <c r="BE299"/>
  <c r="BE323"/>
  <c r="BE326"/>
  <c r="BE335"/>
  <c r="J52"/>
  <c r="BE91"/>
  <c r="BE119"/>
  <c r="BE124"/>
  <c r="BE178"/>
  <c r="BE181"/>
  <c r="BE204"/>
  <c r="BE209"/>
  <c r="BE227"/>
  <c r="BE258"/>
  <c r="BE273"/>
  <c r="BE279"/>
  <c r="BE282"/>
  <c r="BE303"/>
  <c r="BE311"/>
  <c r="BE317"/>
  <c r="BE320"/>
  <c r="BE329"/>
  <c r="BE332"/>
  <c r="BE337"/>
  <c r="BE350"/>
  <c i="4" r="E69"/>
  <c r="J73"/>
  <c r="BE100"/>
  <c r="BE105"/>
  <c r="BE130"/>
  <c r="BE151"/>
  <c r="BE166"/>
  <c r="BE222"/>
  <c r="BE227"/>
  <c r="BE245"/>
  <c r="BE248"/>
  <c r="BE295"/>
  <c r="BE325"/>
  <c r="BE328"/>
  <c r="F55"/>
  <c r="BE80"/>
  <c r="BE82"/>
  <c r="BE92"/>
  <c r="BE115"/>
  <c r="BE133"/>
  <c r="BE138"/>
  <c r="BE146"/>
  <c r="BE156"/>
  <c r="BE159"/>
  <c r="BE163"/>
  <c r="BE188"/>
  <c r="BE194"/>
  <c r="BE197"/>
  <c r="BE204"/>
  <c r="BE209"/>
  <c r="BE214"/>
  <c r="BE235"/>
  <c r="BE256"/>
  <c r="BE265"/>
  <c r="BE268"/>
  <c r="BE271"/>
  <c r="BE277"/>
  <c r="BE280"/>
  <c r="BE306"/>
  <c r="BE309"/>
  <c r="BE81"/>
  <c r="BE110"/>
  <c r="BE120"/>
  <c r="BE125"/>
  <c r="BE170"/>
  <c r="BE173"/>
  <c r="BE185"/>
  <c r="BE191"/>
  <c r="BE217"/>
  <c r="BE232"/>
  <c r="BE238"/>
  <c r="BE253"/>
  <c r="BE259"/>
  <c r="BE262"/>
  <c r="BE274"/>
  <c r="BE283"/>
  <c r="BE286"/>
  <c r="BE289"/>
  <c r="BE292"/>
  <c r="BE299"/>
  <c r="BE303"/>
  <c r="BE312"/>
  <c r="BE316"/>
  <c r="BE319"/>
  <c r="BE322"/>
  <c r="BE330"/>
  <c r="BE343"/>
  <c i="3" r="E69"/>
  <c r="BE80"/>
  <c r="BE98"/>
  <c r="BE121"/>
  <c r="BE132"/>
  <c r="BE140"/>
  <c r="BE152"/>
  <c r="BE167"/>
  <c r="BE246"/>
  <c r="BE251"/>
  <c r="BE294"/>
  <c r="BE305"/>
  <c r="BE317"/>
  <c r="BE321"/>
  <c r="BE329"/>
  <c r="BE335"/>
  <c r="BE338"/>
  <c r="J52"/>
  <c r="BE82"/>
  <c r="BE104"/>
  <c r="BE155"/>
  <c r="BE185"/>
  <c r="BE198"/>
  <c r="BE211"/>
  <c r="BE223"/>
  <c r="BE228"/>
  <c r="BE259"/>
  <c r="BE262"/>
  <c r="BE270"/>
  <c r="BE299"/>
  <c r="BE314"/>
  <c r="BE325"/>
  <c r="BE341"/>
  <c r="BE354"/>
  <c r="BE359"/>
  <c r="BE362"/>
  <c r="BE365"/>
  <c r="BE371"/>
  <c r="BE375"/>
  <c r="BE379"/>
  <c r="BE389"/>
  <c r="BE393"/>
  <c r="BE394"/>
  <c r="F55"/>
  <c r="BE81"/>
  <c r="BE118"/>
  <c r="BE129"/>
  <c r="BE135"/>
  <c r="BE159"/>
  <c r="BE182"/>
  <c r="BE195"/>
  <c r="BE218"/>
  <c r="BE241"/>
  <c r="BE273"/>
  <c r="BE284"/>
  <c r="BE332"/>
  <c r="BE347"/>
  <c r="BE368"/>
  <c r="BE385"/>
  <c r="BE397"/>
  <c r="BE410"/>
  <c r="BE93"/>
  <c r="BE112"/>
  <c r="BE126"/>
  <c r="BE144"/>
  <c r="BE163"/>
  <c r="BE171"/>
  <c r="BE188"/>
  <c r="BE192"/>
  <c r="BE203"/>
  <c r="BE235"/>
  <c r="BE256"/>
  <c r="BE265"/>
  <c r="BE281"/>
  <c r="BE289"/>
  <c r="BE311"/>
  <c r="BE344"/>
  <c r="BE350"/>
  <c i="2" r="F76"/>
  <c r="BE84"/>
  <c r="BE115"/>
  <c r="BE131"/>
  <c r="BE145"/>
  <c r="BE184"/>
  <c r="BE188"/>
  <c r="BE209"/>
  <c r="BE234"/>
  <c r="E69"/>
  <c r="BE80"/>
  <c r="BE88"/>
  <c r="BE120"/>
  <c r="BE127"/>
  <c r="BE151"/>
  <c r="BE155"/>
  <c r="BE162"/>
  <c r="BE168"/>
  <c r="BE171"/>
  <c r="BE191"/>
  <c r="BE197"/>
  <c r="BE213"/>
  <c r="BE221"/>
  <c r="BE224"/>
  <c r="BE233"/>
  <c r="BE235"/>
  <c r="BE236"/>
  <c r="BE249"/>
  <c r="BE253"/>
  <c r="J52"/>
  <c r="BE94"/>
  <c r="BE105"/>
  <c r="BE123"/>
  <c r="BE148"/>
  <c r="BE159"/>
  <c r="BE205"/>
  <c r="BE217"/>
  <c r="BE227"/>
  <c r="BE97"/>
  <c r="BE102"/>
  <c r="BE108"/>
  <c r="BE111"/>
  <c r="BE135"/>
  <c r="BE139"/>
  <c r="BE165"/>
  <c r="BE175"/>
  <c r="BE178"/>
  <c r="BE181"/>
  <c r="BE194"/>
  <c r="BE201"/>
  <c r="BE230"/>
  <c r="BE240"/>
  <c r="BE244"/>
  <c r="BE254"/>
  <c r="BE255"/>
  <c r="BE256"/>
  <c r="BE257"/>
  <c r="BE258"/>
  <c r="BE259"/>
  <c r="BE263"/>
  <c i="5" r="J30"/>
  <c i="2" r="F35"/>
  <c i="1" r="BB55"/>
  <c i="2" r="F36"/>
  <c i="1" r="BC55"/>
  <c i="3" r="F34"/>
  <c i="1" r="BA56"/>
  <c i="3" r="F35"/>
  <c i="1" r="BB56"/>
  <c i="4" r="F36"/>
  <c i="1" r="BC57"/>
  <c i="5" r="F35"/>
  <c i="1" r="BB58"/>
  <c i="6" r="J34"/>
  <c i="1" r="AW59"/>
  <c i="6" r="J30"/>
  <c i="7" r="F35"/>
  <c i="1" r="BB60"/>
  <c i="8" r="F35"/>
  <c i="1" r="BB61"/>
  <c i="9" r="F35"/>
  <c i="1" r="BB62"/>
  <c i="9" r="F37"/>
  <c i="1" r="BD62"/>
  <c i="10" r="F34"/>
  <c i="1" r="BA63"/>
  <c i="10" r="F37"/>
  <c i="1" r="BD63"/>
  <c i="2" r="F34"/>
  <c i="1" r="BA55"/>
  <c i="3" r="F36"/>
  <c i="1" r="BC56"/>
  <c i="4" r="F37"/>
  <c i="1" r="BD57"/>
  <c i="5" r="J34"/>
  <c i="1" r="AW58"/>
  <c i="5" r="F37"/>
  <c i="1" r="BD58"/>
  <c i="6" r="F35"/>
  <c i="1" r="BB59"/>
  <c i="6" r="F37"/>
  <c i="1" r="BD59"/>
  <c i="7" r="F36"/>
  <c i="1" r="BC60"/>
  <c i="8" r="F34"/>
  <c i="1" r="BA61"/>
  <c i="8" r="J34"/>
  <c i="1" r="AW61"/>
  <c i="9" r="F36"/>
  <c i="1" r="BC62"/>
  <c i="10" r="F36"/>
  <c i="1" r="BC63"/>
  <c i="11" r="J34"/>
  <c i="1" r="AW64"/>
  <c i="11" r="F35"/>
  <c i="1" r="BB64"/>
  <c i="7" r="J30"/>
  <c i="2" r="J34"/>
  <c i="1" r="AW55"/>
  <c i="2" r="J30"/>
  <c i="3" r="F37"/>
  <c i="1" r="BD56"/>
  <c i="4" r="F35"/>
  <c i="1" r="BB57"/>
  <c i="4" r="J34"/>
  <c i="1" r="AW57"/>
  <c i="7" r="F37"/>
  <c i="1" r="BD60"/>
  <c i="7" r="F34"/>
  <c i="1" r="BA60"/>
  <c i="8" r="F37"/>
  <c i="1" r="BD61"/>
  <c i="9" r="J34"/>
  <c i="1" r="AW62"/>
  <c i="10" r="J34"/>
  <c i="1" r="AW63"/>
  <c i="11" r="F36"/>
  <c i="1" r="BC64"/>
  <c i="2" r="F37"/>
  <c i="1" r="BD55"/>
  <c i="3" r="J34"/>
  <c i="1" r="AW56"/>
  <c i="4" r="F34"/>
  <c i="1" r="BA57"/>
  <c i="3" r="J30"/>
  <c i="5" r="F36"/>
  <c i="1" r="BC58"/>
  <c i="5" r="F34"/>
  <c i="1" r="BA58"/>
  <c i="4" r="J30"/>
  <c i="6" r="F34"/>
  <c i="1" r="BA59"/>
  <c i="7" r="J34"/>
  <c i="1" r="AW60"/>
  <c i="8" r="F36"/>
  <c i="1" r="BC61"/>
  <c i="9" r="F34"/>
  <c i="1" r="BA62"/>
  <c i="10" r="F35"/>
  <c i="1" r="BB63"/>
  <c i="11" r="F37"/>
  <c i="1" r="BD64"/>
  <c i="11" r="F34"/>
  <c i="1" r="BA64"/>
  <c i="8" l="1" r="T85"/>
  <c i="10" r="T85"/>
  <c i="8" r="P85"/>
  <c i="1" r="AU61"/>
  <c i="10" r="R85"/>
  <c r="P85"/>
  <c i="1" r="AU63"/>
  <c r="AG58"/>
  <c r="AG60"/>
  <c i="8" r="BK85"/>
  <c r="J85"/>
  <c r="J59"/>
  <c i="9" r="BK83"/>
  <c r="J83"/>
  <c r="J59"/>
  <c i="10" r="BK85"/>
  <c r="J85"/>
  <c r="J59"/>
  <c i="1" r="AG59"/>
  <c r="AG57"/>
  <c r="AG56"/>
  <c r="AG55"/>
  <c i="11" r="J30"/>
  <c i="1" r="AG64"/>
  <c i="3" r="F33"/>
  <c i="1" r="AZ56"/>
  <c i="5" r="J33"/>
  <c i="1" r="AV58"/>
  <c r="AT58"/>
  <c r="AN58"/>
  <c i="7" r="F33"/>
  <c i="1" r="AZ60"/>
  <c i="9" r="J33"/>
  <c i="1" r="AV62"/>
  <c r="AT62"/>
  <c r="BB54"/>
  <c r="W31"/>
  <c r="BD54"/>
  <c r="W33"/>
  <c i="2" r="J33"/>
  <c i="1" r="AV55"/>
  <c r="AT55"/>
  <c r="AN55"/>
  <c i="4" r="F33"/>
  <c i="1" r="AZ57"/>
  <c i="6" r="J33"/>
  <c i="1" r="AV59"/>
  <c r="AT59"/>
  <c r="AN59"/>
  <c i="8" r="J33"/>
  <c i="1" r="AV61"/>
  <c r="AT61"/>
  <c i="10" r="F33"/>
  <c i="1" r="AZ63"/>
  <c i="2" r="F33"/>
  <c i="1" r="AZ55"/>
  <c i="4" r="J33"/>
  <c i="1" r="AV57"/>
  <c r="AT57"/>
  <c r="AN57"/>
  <c i="6" r="F33"/>
  <c i="1" r="AZ59"/>
  <c i="8" r="F33"/>
  <c i="1" r="AZ61"/>
  <c i="10" r="J33"/>
  <c i="1" r="AV63"/>
  <c r="AT63"/>
  <c i="3" r="J33"/>
  <c i="1" r="AV56"/>
  <c r="AT56"/>
  <c r="AN56"/>
  <c i="5" r="F33"/>
  <c i="1" r="AZ58"/>
  <c i="7" r="J33"/>
  <c i="1" r="AV60"/>
  <c r="AT60"/>
  <c r="AN60"/>
  <c i="9" r="F33"/>
  <c i="1" r="AZ62"/>
  <c i="11" r="J33"/>
  <c i="1" r="AV64"/>
  <c r="AT64"/>
  <c r="AN64"/>
  <c i="11" r="F33"/>
  <c i="1" r="AZ64"/>
  <c r="BC54"/>
  <c r="AY54"/>
  <c r="BA54"/>
  <c r="AW54"/>
  <c r="AK30"/>
  <c i="11" l="1" r="J39"/>
  <c i="7" r="J39"/>
  <c i="6" r="J39"/>
  <c i="5" r="J39"/>
  <c i="4" r="J39"/>
  <c i="3" r="J39"/>
  <c i="2" r="J39"/>
  <c i="1" r="AU54"/>
  <c i="8" r="J30"/>
  <c i="1" r="AG61"/>
  <c r="W30"/>
  <c r="AX54"/>
  <c i="10" r="J30"/>
  <c i="1" r="AG63"/>
  <c i="9" r="J30"/>
  <c i="1" r="AG62"/>
  <c r="W32"/>
  <c r="AZ54"/>
  <c r="W29"/>
  <c i="8" l="1" r="J39"/>
  <c i="9" r="J39"/>
  <c i="10" r="J39"/>
  <c i="1" r="AN62"/>
  <c r="AN61"/>
  <c r="AN63"/>
  <c r="AV54"/>
  <c r="AK29"/>
  <c r="AG54"/>
  <c r="AK26"/>
  <c l="1" r="AK35"/>
  <c r="AT54"/>
  <c r="AN54"/>
</calcChain>
</file>

<file path=xl/sharedStrings.xml><?xml version="1.0" encoding="utf-8"?>
<sst xmlns="http://schemas.openxmlformats.org/spreadsheetml/2006/main">
  <si>
    <t>Export Komplet</t>
  </si>
  <si>
    <t>VZ</t>
  </si>
  <si>
    <t>2.0</t>
  </si>
  <si>
    <t>ZAMOK</t>
  </si>
  <si>
    <t>False</t>
  </si>
  <si>
    <t>{c985fec4-ab1a-4cf6-b9f3-6e7aa864a7fd}</t>
  </si>
  <si>
    <t>0,01</t>
  </si>
  <si>
    <t>21</t>
  </si>
  <si>
    <t>15</t>
  </si>
  <si>
    <t>REKAPITULACE ZAKÁZKY</t>
  </si>
  <si>
    <t xml:space="preserve">v ---  níže se nacházejí doplnkové a pomocné údaje k sestavám  --- v</t>
  </si>
  <si>
    <t>Návod na vyplnění</t>
  </si>
  <si>
    <t>0,001</t>
  </si>
  <si>
    <t>Kód:</t>
  </si>
  <si>
    <t>64022XXX</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</si>
  <si>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</si>
  <si>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</si>
  <si>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kolejí a výhybek v žst. Trutnov hl. n.</t>
  </si>
  <si>
    <t>KSO:</t>
  </si>
  <si>
    <t/>
  </si>
  <si>
    <t>CC-CZ:</t>
  </si>
  <si>
    <t>Místo:</t>
  </si>
  <si>
    <t>žst. Trutnov hl. n.</t>
  </si>
  <si>
    <t>Datum:</t>
  </si>
  <si>
    <t>31. 5. 2022</t>
  </si>
  <si>
    <t>Zadavatel:</t>
  </si>
  <si>
    <t>IČ:</t>
  </si>
  <si>
    <t>Správa železnic, s. o.</t>
  </si>
  <si>
    <t>DIČ:</t>
  </si>
  <si>
    <t>Uchazeč:</t>
  </si>
  <si>
    <t>Vyplň údaj</t>
  </si>
  <si>
    <t>Projektant:</t>
  </si>
  <si>
    <t>bez PD</t>
  </si>
  <si>
    <t>True</t>
  </si>
  <si>
    <t>Zpracovatel:</t>
  </si>
  <si>
    <t>Správa tratí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</si>
  <si>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</si>
  <si>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</si>
  <si>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</si>
  <si>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</si>
  <si>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</si>
  <si>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</si>
  <si>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</si>
  <si>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</si>
  <si>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</si>
  <si>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</si>
  <si>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</si>
  <si>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</si>
  <si>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</si>
  <si>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</si>
  <si>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</si>
  <si>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</si>
  <si>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</si>
  <si>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</si>
  <si>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</si>
  <si>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</si>
  <si>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</si>
  <si>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</si>
  <si>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</si>
  <si>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</si>
  <si>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</si>
  <si>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</si>
  <si>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</si>
  <si>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</si>
  <si>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</si>
  <si>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</si>
  <si>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</si>
  <si>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</si>
  <si>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</si>
  <si>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</si>
  <si>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</si>
  <si>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</si>
  <si>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</si>
  <si>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</si>
  <si>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</si>
  <si>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</si>
  <si>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</si>
  <si>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</si>
  <si>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Oprava koleje v km 123,895 - 124,245</t>
  </si>
  <si>
    <t>STA</t>
  </si>
  <si>
    <t>1</t>
  </si>
  <si>
    <t>{87e907dd-9592-4dad-97eb-ee6d4578852f}</t>
  </si>
  <si>
    <t>2</t>
  </si>
  <si>
    <t>SO 02</t>
  </si>
  <si>
    <t>Oprava výhybek č. 34, 35ab, 36ab, 37 a DKS</t>
  </si>
  <si>
    <t>{025c140c-ef6a-475c-a981-f9204855de61}</t>
  </si>
  <si>
    <t>SO 03</t>
  </si>
  <si>
    <t>Oprava výhybek č. 33 a 29</t>
  </si>
  <si>
    <t>{35d120ab-94f7-4486-9756-44673714d00b}</t>
  </si>
  <si>
    <t>SO 04</t>
  </si>
  <si>
    <t>Oprava výhybek č. 19 a 14</t>
  </si>
  <si>
    <t>{a9c451ba-c495-4a1c-80ab-b05e554c4f22}</t>
  </si>
  <si>
    <t>SO 05</t>
  </si>
  <si>
    <t>Oprava výhybky č. 32ab</t>
  </si>
  <si>
    <t>{f733b935-ee96-418e-a794-b07d458017af}</t>
  </si>
  <si>
    <t>SO 06</t>
  </si>
  <si>
    <t>Oprava koleje č. 2</t>
  </si>
  <si>
    <t>{ffee3ae8-f93f-4cb8-9bb3-b5a63756a36d}</t>
  </si>
  <si>
    <t>OBJ 1</t>
  </si>
  <si>
    <t>NEOCEŇOVAT - Materiál objednatele – dodávaný na místo stavby</t>
  </si>
  <si>
    <t>{20cc9a83-8ab3-4e5b-b67a-90e96513bd1b}</t>
  </si>
  <si>
    <t>OBJ 2</t>
  </si>
  <si>
    <t>NEOCEŇOVAT - Materiál objednatele – nedodávaný na místo stavby</t>
  </si>
  <si>
    <t>{8cd34e04-3829-4295-bb0a-c16e4d52f414}</t>
  </si>
  <si>
    <t>MZH</t>
  </si>
  <si>
    <t xml:space="preserve">Materiál  dodávaný ZHOTOVITELEM</t>
  </si>
  <si>
    <t>{1ec64cf4-506b-4813-892a-f32147271eb8}</t>
  </si>
  <si>
    <t>VON</t>
  </si>
  <si>
    <t>Vedlejší a ostatní materiál</t>
  </si>
  <si>
    <t>{4e73cb9d-5c73-4f39-86ee-dc6b97214f0d}</t>
  </si>
  <si>
    <t>KRYCÍ LIST SOUPISU PRACÍ</t>
  </si>
  <si>
    <t>Objekt:</t>
  </si>
  <si>
    <t>SO 01 - Oprava koleje v km 123,895 - 124,245</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</si>
  <si>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</si>
  <si>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</si>
  <si>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</si>
  <si>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</si>
  <si>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</si>
  <si>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</si>
  <si>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</si>
  <si>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</si>
  <si>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</si>
  <si>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</si>
  <si>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</si>
  <si>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</si>
  <si>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</si>
  <si>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</si>
  <si>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</si>
  <si>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</si>
  <si>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</si>
  <si>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</si>
  <si>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5907050120</t>
  </si>
  <si>
    <t>Dělení kolejnic kyslíkem soustavy S49 nebo T</t>
  </si>
  <si>
    <t>kus</t>
  </si>
  <si>
    <t>Sborník UOŽI 01 2022</t>
  </si>
  <si>
    <t>4</t>
  </si>
  <si>
    <t>ROZPOCET</t>
  </si>
  <si>
    <t>VV</t>
  </si>
  <si>
    <t xml:space="preserve">dle ZD;  12 ks</t>
  </si>
  <si>
    <t>12</t>
  </si>
  <si>
    <t>Součet</t>
  </si>
  <si>
    <t>5908005430</t>
  </si>
  <si>
    <t>Oprava kolejnicového styku demontáž spojek tv. S49</t>
  </si>
  <si>
    <t>styk</t>
  </si>
  <si>
    <t>dle ZD;</t>
  </si>
  <si>
    <t>250/25*2</t>
  </si>
  <si>
    <t>3</t>
  </si>
  <si>
    <t>5999010020</t>
  </si>
  <si>
    <t>Vyjmutí a snesení konstrukcí nebo dílů hmotnosti přes 10 do 20 t</t>
  </si>
  <si>
    <t>t</t>
  </si>
  <si>
    <t>6</t>
  </si>
  <si>
    <t xml:space="preserve">mezi mosty; 18+17+8=43 m  - dřevěné pražce</t>
  </si>
  <si>
    <t xml:space="preserve">km 124,000 - 124,220;  220 m  - betonové pražce</t>
  </si>
  <si>
    <t xml:space="preserve">km 124,220 - 124,245;  25 m  - dřevěné pražce</t>
  </si>
  <si>
    <t>(18+17+8+25)*0,309+220*0,585</t>
  </si>
  <si>
    <t>5906025010</t>
  </si>
  <si>
    <t>Výměna pražců po vyjmutí KR pražce dřevěné příčné nevystrojené</t>
  </si>
  <si>
    <t>10</t>
  </si>
  <si>
    <t xml:space="preserve">28+13"mezi mosty; </t>
  </si>
  <si>
    <t>5</t>
  </si>
  <si>
    <t>5906025120</t>
  </si>
  <si>
    <t>Výměna pražců po vyjmutí KR pražce betonové příčné vystrojené</t>
  </si>
  <si>
    <t xml:space="preserve">mezi mosty;  30 ks</t>
  </si>
  <si>
    <t xml:space="preserve">km 124,000 - 124,245;  401 ks</t>
  </si>
  <si>
    <t>30+401</t>
  </si>
  <si>
    <t>5906055020</t>
  </si>
  <si>
    <t>Příplatek za současnou výměnu pražce s podkladnicovým upevněním a kompletů a pryžových podložek</t>
  </si>
  <si>
    <t>14</t>
  </si>
  <si>
    <t>41</t>
  </si>
  <si>
    <t>7</t>
  </si>
  <si>
    <t>5906105010</t>
  </si>
  <si>
    <t>Demontáž pražce dřevěný</t>
  </si>
  <si>
    <t>16</t>
  </si>
  <si>
    <t>41"km 124,220 - 124,245;</t>
  </si>
  <si>
    <t>8</t>
  </si>
  <si>
    <t>5906105020</t>
  </si>
  <si>
    <t>Demontáž pražce betonový</t>
  </si>
  <si>
    <t>18</t>
  </si>
  <si>
    <t>360"km 124,000 - 124,220;</t>
  </si>
  <si>
    <t>9</t>
  </si>
  <si>
    <t>5905050015</t>
  </si>
  <si>
    <t>Souvislá výměna KL se snesením KR koleje pražce dřevěné</t>
  </si>
  <si>
    <t>km</t>
  </si>
  <si>
    <t>20</t>
  </si>
  <si>
    <t>mezi mosty;</t>
  </si>
  <si>
    <t>(17+8)/1000</t>
  </si>
  <si>
    <t>5905050055</t>
  </si>
  <si>
    <t>Souvislá výměna KL se snesením KR koleje pražce betonové</t>
  </si>
  <si>
    <t>22</t>
  </si>
  <si>
    <t xml:space="preserve">mezi mosty; </t>
  </si>
  <si>
    <t>km 124,000 - 124,245;</t>
  </si>
  <si>
    <t>(18+245)/1000</t>
  </si>
  <si>
    <t>11</t>
  </si>
  <si>
    <t>5905020010</t>
  </si>
  <si>
    <t>Oprava stezky strojně s odstraněním drnu a nánosu do 10 cm</t>
  </si>
  <si>
    <t>m2</t>
  </si>
  <si>
    <t>24</t>
  </si>
  <si>
    <t>(18+17+8+245)*1,3</t>
  </si>
  <si>
    <t>9902100100</t>
  </si>
  <si>
    <t>Doprava obousměrná (např. dodávek z vlastních zásob zhotovitele nebo objednatele nebo výzisku) mechanizací o nosnosti přes 3,5 t sypanin (kameniva, písku, suti, dlažebních kostek, atd.) do 10 km</t>
  </si>
  <si>
    <t>26</t>
  </si>
  <si>
    <t>odvoz výzisku na meziskládku a na skládku Trutnov-Poříčí</t>
  </si>
  <si>
    <t>25*1,15*1,808+263*1,5*1,808+374,4*0,1*1,5</t>
  </si>
  <si>
    <t>13</t>
  </si>
  <si>
    <t>9902900100</t>
  </si>
  <si>
    <t>Naložení sypanin, drobného kusového materiálu, suti</t>
  </si>
  <si>
    <t>28</t>
  </si>
  <si>
    <t>přeložení výzisku na meziskládce</t>
  </si>
  <si>
    <t>9902900300</t>
  </si>
  <si>
    <t>Složení sypanin, drobného kusového materiálu, suti Poznámka: 1. Ceny jsou určeny pro skládání materiálu z vlastních zásob objednatele.</t>
  </si>
  <si>
    <t>238933244</t>
  </si>
  <si>
    <t>Složení výzusku na skládce Trutnov-Poříčí</t>
  </si>
  <si>
    <t>9909000100</t>
  </si>
  <si>
    <t>Poplatek za uložení suti nebo hmot na oficiální skládku</t>
  </si>
  <si>
    <t>32</t>
  </si>
  <si>
    <t>uložení výzisku na skládku Trutnov-Poříčí</t>
  </si>
  <si>
    <t>821,396</t>
  </si>
  <si>
    <t>5999015020</t>
  </si>
  <si>
    <t>Vložení konstrukcí nebo dílů hmotnosti přes 10 do 20 t</t>
  </si>
  <si>
    <t>34</t>
  </si>
  <si>
    <t xml:space="preserve">mezi mosty; 17+8=25 m  - dřevěné pražce</t>
  </si>
  <si>
    <t xml:space="preserve">mezi mosty;  18 m  - betonové pražce</t>
  </si>
  <si>
    <t xml:space="preserve">km 124,000 - 124,245;   245 m  - betonové pražce</t>
  </si>
  <si>
    <t>(17+8)*0,309+(18+245)*0,624</t>
  </si>
  <si>
    <t>17</t>
  </si>
  <si>
    <t>5905105030</t>
  </si>
  <si>
    <t>Doplnění KL kamenivem souvisle strojně v koleji</t>
  </si>
  <si>
    <t>m3</t>
  </si>
  <si>
    <t>36</t>
  </si>
  <si>
    <t>25*1,15+263*1,5</t>
  </si>
  <si>
    <t>5905025110</t>
  </si>
  <si>
    <t>Doplnění stezky štěrkodrtí souvislé</t>
  </si>
  <si>
    <t>38</t>
  </si>
  <si>
    <t>25*2*1,3*0,05</t>
  </si>
  <si>
    <t>19</t>
  </si>
  <si>
    <t>5907020016</t>
  </si>
  <si>
    <t>Souvislá výměna kolejnic stávající upevnění tvar S49, T, 49E1</t>
  </si>
  <si>
    <t>m</t>
  </si>
  <si>
    <t>40</t>
  </si>
  <si>
    <t xml:space="preserve">km 123,895 - 124,245; </t>
  </si>
  <si>
    <t>2*350</t>
  </si>
  <si>
    <t>5910020030</t>
  </si>
  <si>
    <t>Svařování kolejnic termitem plný předehřev standardní spára svar sériový tv. S49</t>
  </si>
  <si>
    <t>svar</t>
  </si>
  <si>
    <t>42</t>
  </si>
  <si>
    <t>kolejnice dl. 25 m;</t>
  </si>
  <si>
    <t>(350/25)*2+2</t>
  </si>
  <si>
    <t>5910035030</t>
  </si>
  <si>
    <t>Dosažení dovolené upínací teploty v BK prodloužením kolejnicového pásu v koleji tv. S49</t>
  </si>
  <si>
    <t>44</t>
  </si>
  <si>
    <t>4"svary</t>
  </si>
  <si>
    <t>5910040320</t>
  </si>
  <si>
    <t>Umožnění volné dilatace kolejnice demontáž upevňovadel s osazením kluzných podložek rozdělení pražců "d"</t>
  </si>
  <si>
    <t>46</t>
  </si>
  <si>
    <t>(350+60)*2</t>
  </si>
  <si>
    <t>23</t>
  </si>
  <si>
    <t>5910040420</t>
  </si>
  <si>
    <t>Umožnění volné dilatace kolejnice montáž upevňovadel s odstraněním kluzných podložek rozdělení pražců "d"</t>
  </si>
  <si>
    <t>48</t>
  </si>
  <si>
    <t>5909031020</t>
  </si>
  <si>
    <t>Úprava GPK koleje směrové a výškové uspořádání pražce betonové</t>
  </si>
  <si>
    <t>50</t>
  </si>
  <si>
    <t>0,200</t>
  </si>
  <si>
    <t>25</t>
  </si>
  <si>
    <t>5909050010</t>
  </si>
  <si>
    <t>Stabilizace kolejového lože koleje nově zřízeného nebo čistého</t>
  </si>
  <si>
    <t>52</t>
  </si>
  <si>
    <t>odečet mostů - 16+11+27=54 m</t>
  </si>
  <si>
    <t>(350-16-11-27)/1000</t>
  </si>
  <si>
    <t>54</t>
  </si>
  <si>
    <t>200*3,4*0,03</t>
  </si>
  <si>
    <t>27</t>
  </si>
  <si>
    <t>M</t>
  </si>
  <si>
    <t>5955101000</t>
  </si>
  <si>
    <t>Kamenivo drcené štěrk frakce 31,5/63 třídy BI</t>
  </si>
  <si>
    <t>56</t>
  </si>
  <si>
    <t>423,25*2,035+20,4*2,035</t>
  </si>
  <si>
    <t>5955101025</t>
  </si>
  <si>
    <t>Kamenivo drcené drť frakce 4/8</t>
  </si>
  <si>
    <t>58</t>
  </si>
  <si>
    <t>3,25*1,85</t>
  </si>
  <si>
    <t>29</t>
  </si>
  <si>
    <t>9902100500</t>
  </si>
  <si>
    <t>Doprava obousměrná (např. dodávek z vlastních zásob zhotovitele nebo objednatele nebo výzisku) mechanizací o nosnosti přes 3,5 t sypanin (kameniva, písku, suti, dlažebních kostek, atd.) do 60 km</t>
  </si>
  <si>
    <t>60</t>
  </si>
  <si>
    <t>přeprava štěrku a drti z lomu Košťálov</t>
  </si>
  <si>
    <t>902,828+6,013</t>
  </si>
  <si>
    <t>30</t>
  </si>
  <si>
    <t>9902900200</t>
  </si>
  <si>
    <t>Naložení objemnějšího kusového materiálu, vybouraných hmot</t>
  </si>
  <si>
    <t>62</t>
  </si>
  <si>
    <t xml:space="preserve">95,4"betonových pražců SB 5;  </t>
  </si>
  <si>
    <t>31</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</si>
  <si>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</si>
  <si>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</si>
  <si>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64</t>
  </si>
  <si>
    <t>9909000500</t>
  </si>
  <si>
    <t>Poplatek uložení odpadu betonových prefabrikátů</t>
  </si>
  <si>
    <t>66</t>
  </si>
  <si>
    <t xml:space="preserve">95,4"uložení vyzískaných bet. pražců na skládku  Lodín</t>
  </si>
  <si>
    <t>33</t>
  </si>
  <si>
    <t>68</t>
  </si>
  <si>
    <t>přeložení dřevěných pražců</t>
  </si>
  <si>
    <t>(30+28+13+10*2)*0,08</t>
  </si>
  <si>
    <t>70</t>
  </si>
  <si>
    <t>dřevěných pražců z výhybek a přípojů na skládku předp. Lodín</t>
  </si>
  <si>
    <t>35</t>
  </si>
  <si>
    <t>9909000300</t>
  </si>
  <si>
    <t>Poplatek za likvidaci dřevěných kolejnicových podpor</t>
  </si>
  <si>
    <t>72</t>
  </si>
  <si>
    <t xml:space="preserve">uložení vyzískaných dřev. pražců na skládku  Lodín</t>
  </si>
  <si>
    <t>74</t>
  </si>
  <si>
    <t>Přeložení pryžových podložek a pásů</t>
  </si>
  <si>
    <t>(30+28+13+401)*(0,000163+0,00009)*2</t>
  </si>
  <si>
    <t>37</t>
  </si>
  <si>
    <t>9901000500</t>
  </si>
  <si>
    <t>Doprava obousměrná (např. dodávek z vlastních zásob zhotovitele nebo objednatele nebo výzisku) mechanizací o nosnosti do 3,5 t elektrosoučástek, montážního materiálu, kameniva, písku, dlažebních kostek, suti, atd. do 60 km</t>
  </si>
  <si>
    <t>76</t>
  </si>
  <si>
    <t>vyzískaných PE a pryž. podložek předp. Lodín</t>
  </si>
  <si>
    <t>9909000400</t>
  </si>
  <si>
    <t>Poplatek za likvidaci plastových součástí</t>
  </si>
  <si>
    <t>78</t>
  </si>
  <si>
    <t xml:space="preserve">uložení vyzískaných PE a pryž. podložek na skládku Lodín;  </t>
  </si>
  <si>
    <t>39</t>
  </si>
  <si>
    <t>5911707030</t>
  </si>
  <si>
    <t>Demontáž pojistných úhelníků na mostech tv. S49</t>
  </si>
  <si>
    <t>80</t>
  </si>
  <si>
    <t>2*10+2*8"na mostech;</t>
  </si>
  <si>
    <t>5911709030</t>
  </si>
  <si>
    <t>Montáž pojistných úhelníků na mostech tv. S49</t>
  </si>
  <si>
    <t>82</t>
  </si>
  <si>
    <t>7592007070</t>
  </si>
  <si>
    <t>Demontáž počítacího bodu počítače náprav PZN 1</t>
  </si>
  <si>
    <t>84</t>
  </si>
  <si>
    <t>7592005070</t>
  </si>
  <si>
    <t>Montáž počítacího bodu počítače náprav PZN 1</t>
  </si>
  <si>
    <t>86</t>
  </si>
  <si>
    <t>43</t>
  </si>
  <si>
    <t>5912060210</t>
  </si>
  <si>
    <t>Demontáž zajišťovací značky včetně sloupku a základu konzolové</t>
  </si>
  <si>
    <t>88</t>
  </si>
  <si>
    <t>5912065020R</t>
  </si>
  <si>
    <t>Montáž zajišťovací značky samostatné vzor Geotel včetně základu. Poznámka: 1. V cenách jsou započteny náklady na montáž součástí značky včetně zemních prací a úpravy terénu. 2. V cenách nejsou obsaženy náklady na dodávku materiálu.</t>
  </si>
  <si>
    <t>90</t>
  </si>
  <si>
    <t>45</t>
  </si>
  <si>
    <t>5962119020</t>
  </si>
  <si>
    <t>Zajištění PPK štítek konzolové a hřebové značky</t>
  </si>
  <si>
    <t>94</t>
  </si>
  <si>
    <t>13021017R</t>
  </si>
  <si>
    <t>tyč ocelová kruhová žebírková DIN 488 jakost B500B (10 505) výztuž do betonu D 20mm</t>
  </si>
  <si>
    <t>-1978306533</t>
  </si>
  <si>
    <t>Roxory d=20 mm, dl. 1,5 m pro ZZ</t>
  </si>
  <si>
    <t>0,004*10</t>
  </si>
  <si>
    <t>47</t>
  </si>
  <si>
    <t>5964161005</t>
  </si>
  <si>
    <t>Beton lehce zhutnitelný C 16/20;X0 F5 2 200 2 662</t>
  </si>
  <si>
    <t>1905355972</t>
  </si>
  <si>
    <t>beton pro výplň KG trubek na ZZ</t>
  </si>
  <si>
    <t>0,08*10</t>
  </si>
  <si>
    <t>28611141</t>
  </si>
  <si>
    <t>trubka kanalizační PVC DN 250x2000mm SN4</t>
  </si>
  <si>
    <t>CS ÚRS 2022 01</t>
  </si>
  <si>
    <t>-191676931</t>
  </si>
  <si>
    <t>KG tubka pro ZZ</t>
  </si>
  <si>
    <t>0,330*10 = 3,3m =&gt; 4 m</t>
  </si>
  <si>
    <t>49</t>
  </si>
  <si>
    <t>9901000100</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</si>
  <si>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</si>
  <si>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96</t>
  </si>
  <si>
    <t>přeprava materiálu pro zřízení zajišťovacích značek</t>
  </si>
  <si>
    <t>5912050110</t>
  </si>
  <si>
    <t>Staničení demontáž kilometrovníku</t>
  </si>
  <si>
    <t>98</t>
  </si>
  <si>
    <t>51</t>
  </si>
  <si>
    <t>5912050120</t>
  </si>
  <si>
    <t>Staničení demontáž hektometrovníku</t>
  </si>
  <si>
    <t>100</t>
  </si>
  <si>
    <t>5913410010</t>
  </si>
  <si>
    <t>Nátěr traťových značek kilometrovníku</t>
  </si>
  <si>
    <t>102</t>
  </si>
  <si>
    <t>53</t>
  </si>
  <si>
    <t>5913410020</t>
  </si>
  <si>
    <t>Nátěr traťových značek hektometrovníku</t>
  </si>
  <si>
    <t>104</t>
  </si>
  <si>
    <t>5912050210</t>
  </si>
  <si>
    <t>Staničení montáž kilometrovníku</t>
  </si>
  <si>
    <t>106</t>
  </si>
  <si>
    <t>55</t>
  </si>
  <si>
    <t>5912050220</t>
  </si>
  <si>
    <t>Staničení montáž hektometrovníku</t>
  </si>
  <si>
    <t>108</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</si>
  <si>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</si>
  <si>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</si>
  <si>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512</t>
  </si>
  <si>
    <t>-1360068430</t>
  </si>
  <si>
    <t>164*0,00123 "doprava nových kompletů</t>
  </si>
  <si>
    <t>82*0,00018"doprava nových pryž. podložek</t>
  </si>
  <si>
    <t>57</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</si>
  <si>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</si>
  <si>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</si>
  <si>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-379169487</t>
  </si>
  <si>
    <t>41*0,103 "doprava nových dřev. pražců</t>
  </si>
  <si>
    <t>SO 02 - Oprava výhybek č. 34, 35ab, 36ab, 37 a DKS</t>
  </si>
  <si>
    <t>5999010010</t>
  </si>
  <si>
    <t>Vyjmutí a snesení konstrukcí nebo dílů hmotnosti do 10 t</t>
  </si>
  <si>
    <t>v.č. 37 v komb. - 10,4 t</t>
  </si>
  <si>
    <t>v.č. 34 v komb. - 10,4 t</t>
  </si>
  <si>
    <t>v.č. 36ab v komb. - 23,6 t</t>
  </si>
  <si>
    <t>v.č. 35ab v komb. - 23,6 t</t>
  </si>
  <si>
    <t xml:space="preserve">střed DSK -  27,4 t</t>
  </si>
  <si>
    <t>za v.č. 36b - 6+3 m</t>
  </si>
  <si>
    <t>za v.č. 35a - 6+3 m</t>
  </si>
  <si>
    <t>za v.č. 35a - do k.č. 4 - 34 m</t>
  </si>
  <si>
    <t>10,4+10,4+23,6+23,6+27,4+(6+3+6+3+34)*0,293</t>
  </si>
  <si>
    <t>za v.č. 36b 5ks</t>
  </si>
  <si>
    <t>za v.č. 35a 4ks</t>
  </si>
  <si>
    <t>5+4</t>
  </si>
  <si>
    <t>5906025030</t>
  </si>
  <si>
    <t>Výměna pražců po vyjmutí KR pražce dřevěné výhybkové délky do 3 m</t>
  </si>
  <si>
    <t>v.č. 37 v komb. - 23 ks</t>
  </si>
  <si>
    <t>v.č. 34 v komb. - 23 ks</t>
  </si>
  <si>
    <t xml:space="preserve">střed DSK -  50 ks</t>
  </si>
  <si>
    <t>23+23+50</t>
  </si>
  <si>
    <t>5906025040</t>
  </si>
  <si>
    <t>Výměna pražců po vyjmutí KR pražce dřevěné výhybkové délky přes 3 do 4 m</t>
  </si>
  <si>
    <t>v.č. 37 v komb. - 13 ks</t>
  </si>
  <si>
    <t>v.č. 34 v komb. - 13 ks</t>
  </si>
  <si>
    <t>v.č. 36ab v komb. - 33 ks</t>
  </si>
  <si>
    <t>v.č. 35ab v komb. - 33 ks</t>
  </si>
  <si>
    <t xml:space="preserve">střed DSK -  8 ks</t>
  </si>
  <si>
    <t>13+13+33+33+8</t>
  </si>
  <si>
    <t>5906025050</t>
  </si>
  <si>
    <t>Výměna pražců po vyjmutí KR pražce dřevěné výhybkové délky přes 4 do 5 m</t>
  </si>
  <si>
    <t>v.č. 36ab v komb. - 15 ks</t>
  </si>
  <si>
    <t>v.č. 35ab v komb. - 15 ks</t>
  </si>
  <si>
    <t xml:space="preserve">střed DSK -  26 ks</t>
  </si>
  <si>
    <t>15+15+26</t>
  </si>
  <si>
    <t>5906025060</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</si>
  <si>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</si>
  <si>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 xml:space="preserve">5"za v.č. 36b </t>
  </si>
  <si>
    <t>5906120010</t>
  </si>
  <si>
    <t>Zkrácení dřevěného pražce odřezáním</t>
  </si>
  <si>
    <t>za v.č. 36b - 5 ks</t>
  </si>
  <si>
    <t>za v.č. 35a - 4 ks</t>
  </si>
  <si>
    <t xml:space="preserve">52"za v.č. 35a - do k.č. 4 </t>
  </si>
  <si>
    <t>5+5+17+18+18+17+4+52</t>
  </si>
  <si>
    <t>(6+3+6+3)/1000</t>
  </si>
  <si>
    <t>34/1000</t>
  </si>
  <si>
    <t>5905050215</t>
  </si>
  <si>
    <t>Souvislá výměna KL se snesením KR výhybky pražce dřevěné</t>
  </si>
  <si>
    <t>v.č. 37 v komb. - 31,91 m</t>
  </si>
  <si>
    <t>v.č. 34 v komb. - 31,91 m</t>
  </si>
  <si>
    <t>v.č. 36ab v komb. - 54,62 m</t>
  </si>
  <si>
    <t>v.č. 35ab v komb. - 54,62 m</t>
  </si>
  <si>
    <t xml:space="preserve">střed DSK -  85,97 m</t>
  </si>
  <si>
    <t>31,91+31,91+54,62+54,62+85,97</t>
  </si>
  <si>
    <t>(64+76+40)*1,3</t>
  </si>
  <si>
    <t>odvoz výzisku na meziskládku a na skládku Turtnov-Poříčí</t>
  </si>
  <si>
    <t>590*0,3*1,808+18*3,4*0,3*1,808+34*3,4*0,35*1,808+234*0,05*1,5</t>
  </si>
  <si>
    <t>naložení výzisku na meziskládce</t>
  </si>
  <si>
    <t>Složení výzisku na skládce Trutnov-Poříčí</t>
  </si>
  <si>
    <t>5999015010</t>
  </si>
  <si>
    <t>Vložení konstrukcí nebo dílů hmotnosti do 10 t</t>
  </si>
  <si>
    <t>v.č. 37 v komb. - 11,1 t</t>
  </si>
  <si>
    <t>v.č. 34 v komb. - 11,1 t</t>
  </si>
  <si>
    <t>v.č. 36ab v komb. - 24,7 t</t>
  </si>
  <si>
    <t>v.č. 35ab v komb. - 24,7 t</t>
  </si>
  <si>
    <t xml:space="preserve">střed DSK -  29,1 t</t>
  </si>
  <si>
    <t>11,1+11,1+24,7+24,7+29,1+(6+3+6+3)*0,293+34*0,549</t>
  </si>
  <si>
    <t>18*3,4*0,3+34*3,4*0,35</t>
  </si>
  <si>
    <t>5905105040</t>
  </si>
  <si>
    <t>Doplnění KL kamenivem souvisle strojně ve výhybce</t>
  </si>
  <si>
    <t>590*0,3</t>
  </si>
  <si>
    <t>5905110020</t>
  </si>
  <si>
    <t>Snížení KL pod patou kolejnice ve výhybce</t>
  </si>
  <si>
    <t xml:space="preserve">v.č. 37, v.č. 24;  v.č.36ab; v.č. 35ab;</t>
  </si>
  <si>
    <t>259,03/2</t>
  </si>
  <si>
    <t>234*0,05</t>
  </si>
  <si>
    <t>5907010035</t>
  </si>
  <si>
    <t>Výměna LISŮ tvar S49, T, 49E1</t>
  </si>
  <si>
    <t>3,5"KV č. 36b</t>
  </si>
  <si>
    <t>5907015016</t>
  </si>
  <si>
    <t>Ojedinělá výměna kolejnic stávající upevnění tvar S49, T, 49E1</t>
  </si>
  <si>
    <t>2*6+2*3+2*6+2*3</t>
  </si>
  <si>
    <t>5911060030</t>
  </si>
  <si>
    <t>Výměna výhybkové kolejnice přímé tv. S49</t>
  </si>
  <si>
    <t xml:space="preserve">v.č. 37  - 2*11 m</t>
  </si>
  <si>
    <t xml:space="preserve">v.č. 34  - 2*11 m</t>
  </si>
  <si>
    <t xml:space="preserve">v.č. 36ab  - 2*11 m; 8*3 m</t>
  </si>
  <si>
    <t xml:space="preserve">v.č. 35ab  - 2*11 m; 6*3 m</t>
  </si>
  <si>
    <t>střed DSK - 4*11 m; 8*3 m</t>
  </si>
  <si>
    <t>2*11+2*11+2*11+8*3+2*11+6*3+4*11+8*3</t>
  </si>
  <si>
    <t>5911060130</t>
  </si>
  <si>
    <t>Výměna výhybkové kolejnice ohnuté tv. S49</t>
  </si>
  <si>
    <t xml:space="preserve">v.č. 36ab  - 3*3 m</t>
  </si>
  <si>
    <t xml:space="preserve">v.č. 35ab  - 3*3 m</t>
  </si>
  <si>
    <t>2*11+2*11+3*3+3*3</t>
  </si>
  <si>
    <t>5911117030</t>
  </si>
  <si>
    <t>Výměna přídržnice srdcovky jednoduché typ Kn60 přímé soustavy S49</t>
  </si>
  <si>
    <t xml:space="preserve">v.č. 34  - přímá 3,8 m  1 ks</t>
  </si>
  <si>
    <t xml:space="preserve">v.č. 35ab  - přímá 3,7 m  3 ks</t>
  </si>
  <si>
    <t>3,8+3,7+3,7+3,7</t>
  </si>
  <si>
    <t>5911011020</t>
  </si>
  <si>
    <t>Výměna jazyků a opornic výhybky jednoduché s jedním hákovým závěrem soustavy S49</t>
  </si>
  <si>
    <t xml:space="preserve">ve v.č. 37;  P přímá opornice + P ohnutý jazyk; 11,366+10,113=21,479</t>
  </si>
  <si>
    <t xml:space="preserve">ve v.č. 34;  L přímá opornice + L ohnutý jazyk; 11,366+10,113=21,479</t>
  </si>
  <si>
    <t>11,366+10,113+11,366+10,113</t>
  </si>
  <si>
    <t>5911137020</t>
  </si>
  <si>
    <t>Výměna jazyka vnitřního a opornice vnitřní výhybky křižovatkové s hákovým závěrem soustavy S49</t>
  </si>
  <si>
    <t xml:space="preserve">ve v.č. 36b;  L vnitřní přímá opornice + L vnitřní ohnutý jazyk;  9,196+9,268</t>
  </si>
  <si>
    <t xml:space="preserve">ve v.č. 36a;  P vnitřní přímá opornice + P vnitřní ohnutý jazyk;  9,196+9,268</t>
  </si>
  <si>
    <t xml:space="preserve">ve v.č. 35b;  P vnitřní přímá opornice + P vnitřní ohnutý jazyk;  9,196+9,268</t>
  </si>
  <si>
    <t xml:space="preserve">ve v.č. 35a;  L vnitřní přímá opornice + L vnitřní ohnutý jazyk;  9,196+9,268</t>
  </si>
  <si>
    <t>9,196+9,268+9,196+9,268+9,196+9,268+9,196+9,268</t>
  </si>
  <si>
    <t>5911113020</t>
  </si>
  <si>
    <t>Výměna srdcovky jednoduché montované z kolejnic soustavy S49</t>
  </si>
  <si>
    <t>ve v.č. 34 - 1 ks</t>
  </si>
  <si>
    <t>ve v.č. 35a - 1 ks</t>
  </si>
  <si>
    <t>ve v.č. 35b - 1 ks</t>
  </si>
  <si>
    <t>5911297030</t>
  </si>
  <si>
    <t>Výměna stoličky přídržnice Kn60 srdcovky jednoduché pražce dřevěné soustavy S49</t>
  </si>
  <si>
    <t>ve v.č. 34 - 3 ks</t>
  </si>
  <si>
    <t>ve v.č. 35b - 3 ks</t>
  </si>
  <si>
    <t>ve v.č. 34 - 2,22 m</t>
  </si>
  <si>
    <t>ve v.č. 35b - 2,22 m</t>
  </si>
  <si>
    <t>2*2,22</t>
  </si>
  <si>
    <t>5911197130</t>
  </si>
  <si>
    <t>Výměna srdcovky dvojité se stoličkami a přídržnicí Kn 60 soustavy S49</t>
  </si>
  <si>
    <t>ve v.č. 36ab - 2 ks</t>
  </si>
  <si>
    <t>ve v.č. 35ab - 2 ks</t>
  </si>
  <si>
    <t>107"výhybky a přípoje</t>
  </si>
  <si>
    <t>5910025030</t>
  </si>
  <si>
    <t>Svařování kolejnic elektrickým obloukem svar sériový tv. S49</t>
  </si>
  <si>
    <t>8+8"v.č. 36ab; v.č. 35ab</t>
  </si>
  <si>
    <t>5910040310</t>
  </si>
  <si>
    <t>Umožnění volné dilatace kolejnice demontáž upevňovadel s osazením kluzných podložek rozdělení pražců "c"</t>
  </si>
  <si>
    <t>za v.č. 36b - 2*60 m</t>
  </si>
  <si>
    <t>za v.č. 35a - 2*(40+60) m</t>
  </si>
  <si>
    <t>(60+40+60)*2</t>
  </si>
  <si>
    <t>5910040410</t>
  </si>
  <si>
    <t>Umožnění volné dilatace kolejnice montáž upevňovadel s odstraněním kluzných podložek rozdělení pražců "c"</t>
  </si>
  <si>
    <t>5910050010</t>
  </si>
  <si>
    <t>Umožnění volné dilatace dílů výhybek demontáž upevňovadel výhybka I. generace</t>
  </si>
  <si>
    <t>5910050110</t>
  </si>
  <si>
    <t>Umožnění volné dilatace dílů výhybek montáž upevňovadel výhybka I. generace</t>
  </si>
  <si>
    <t>5910090060</t>
  </si>
  <si>
    <t>Navaření srdcovky jednoduché montované z kolejnic úhel odbočení 5°-7,9° (1:7,5 až 1:9) hloubky přes 10 do 20 mm</t>
  </si>
  <si>
    <t>v.č. 36b v komb. - 1 ks</t>
  </si>
  <si>
    <t xml:space="preserve">střed DSK -  2 ks</t>
  </si>
  <si>
    <t>5911271030</t>
  </si>
  <si>
    <t>Oprava opěrky jazykové soustavy S49</t>
  </si>
  <si>
    <t>92</t>
  </si>
  <si>
    <t xml:space="preserve">ve v.č. 37 a 34;  2*6=12 ks</t>
  </si>
  <si>
    <t>ve v.č. 36ab a 35ab; 2*24 ks</t>
  </si>
  <si>
    <t>2*6+2*24</t>
  </si>
  <si>
    <t>5911271130</t>
  </si>
  <si>
    <t>Oprava opěrky opornicové soustavy S49</t>
  </si>
  <si>
    <t xml:space="preserve">ve v.č. 37 a 34;  2*10=20 ks</t>
  </si>
  <si>
    <t>ve v.č. 36ab a 35ab; 2*32 ks</t>
  </si>
  <si>
    <t>2*10+2*32</t>
  </si>
  <si>
    <t>5908053120</t>
  </si>
  <si>
    <t>Výměna drobného kolejiva svěrka výhybková VT</t>
  </si>
  <si>
    <t xml:space="preserve">ve v.č. 37 a 34;  2*5=10 ks</t>
  </si>
  <si>
    <t xml:space="preserve">ve v.č. 36ab a 35ab;  2*20=40 ks</t>
  </si>
  <si>
    <t>střed DSK; odhad 40 ks</t>
  </si>
  <si>
    <t>5908053150</t>
  </si>
  <si>
    <t>Výměna drobného kolejiva šroub svěrkový tv. T</t>
  </si>
  <si>
    <t xml:space="preserve">střed DSK;  40 ks</t>
  </si>
  <si>
    <t>5911305020</t>
  </si>
  <si>
    <t>Oprava a seřízení výměnové části výhybky jednoduché s hákovým závěrem pérové jazyky jednozávěrové soustavy S49</t>
  </si>
  <si>
    <t xml:space="preserve">2"ve v.č. 37 a 34 </t>
  </si>
  <si>
    <t>5911379020</t>
  </si>
  <si>
    <t>Oprava a seřízení výměnové části výhybky křižovatkové s hákovým závěrem pérové jazyky soustavy S49</t>
  </si>
  <si>
    <t>2*2"ve v.č. 36ab a 35ab</t>
  </si>
  <si>
    <t>5910131030</t>
  </si>
  <si>
    <t>Montáž zádržné opěrky na jazyk i opornici</t>
  </si>
  <si>
    <t>pár</t>
  </si>
  <si>
    <t>2*2"ve v.č. 37 a 34;</t>
  </si>
  <si>
    <t>2*8"ve v.č. 36ab a 35ab;</t>
  </si>
  <si>
    <t>5911005210</t>
  </si>
  <si>
    <t>Válečková stolička jazyka nadzvedávací montáž s upevněním na patu kolejnice</t>
  </si>
  <si>
    <t>2*4"ve v.č. 37 a 34;</t>
  </si>
  <si>
    <t>5913400010</t>
  </si>
  <si>
    <t>Nátěr označení závaží výhybky</t>
  </si>
  <si>
    <t>2"ve v.č. 37 a 34;</t>
  </si>
  <si>
    <t>4"ve v.č. 36ab a 35ab;</t>
  </si>
  <si>
    <t>5909031010</t>
  </si>
  <si>
    <t>Úprava GPK koleje směrové a výškové uspořádání pražce dřevěné nebo ocelové</t>
  </si>
  <si>
    <t>110</t>
  </si>
  <si>
    <t>0,2"k.č. 4</t>
  </si>
  <si>
    <t>112</t>
  </si>
  <si>
    <t>(6+3+6+3)/1000+(34)/1000</t>
  </si>
  <si>
    <t>5909050030</t>
  </si>
  <si>
    <t>Stabilizace kolejového lože výhybky nově zřízeného nebo čistého</t>
  </si>
  <si>
    <t>114</t>
  </si>
  <si>
    <t>116</t>
  </si>
  <si>
    <t>118</t>
  </si>
  <si>
    <t>58,82*2,035+177*2,035+20,4*2,035</t>
  </si>
  <si>
    <t>59</t>
  </si>
  <si>
    <t>120</t>
  </si>
  <si>
    <t>11,7*1,85</t>
  </si>
  <si>
    <t>122</t>
  </si>
  <si>
    <t>521,408+21,645"přeprava štěrku a drti z lomu Košťálov</t>
  </si>
  <si>
    <t>61</t>
  </si>
  <si>
    <t>124</t>
  </si>
  <si>
    <t>34,2*0,9+(5+4+52)*0,08"dřevěných pražců z výhybek a přípojů</t>
  </si>
  <si>
    <t>52*0,3273"nakládka vystr. pražců SB6 ve Smiřicích</t>
  </si>
  <si>
    <t>126</t>
  </si>
  <si>
    <t xml:space="preserve">dřevěných pražců z výhybek a přípojů předp. skládka Lodín  35,66 t</t>
  </si>
  <si>
    <t>35,66</t>
  </si>
  <si>
    <t>52*0,3273"vystr. pražce SB6 ze Smiřic</t>
  </si>
  <si>
    <t>63</t>
  </si>
  <si>
    <t>128</t>
  </si>
  <si>
    <t xml:space="preserve">36,660"uložení vyzískaných dřev. pražců na skládku  Lodín</t>
  </si>
  <si>
    <t>130</t>
  </si>
  <si>
    <t>0,02+0,02+0,06+0,06+0,08+(5+4+52)*(0,000163+0,00009)*2</t>
  </si>
  <si>
    <t>65</t>
  </si>
  <si>
    <t>132</t>
  </si>
  <si>
    <t>1"vyzískaných PE a pryž. podložek</t>
  </si>
  <si>
    <t>134</t>
  </si>
  <si>
    <t xml:space="preserve">0,271"uložení vyzískaných PE a pryž. podložek na skládku Lodín;  </t>
  </si>
  <si>
    <t>67</t>
  </si>
  <si>
    <t>7591307010</t>
  </si>
  <si>
    <t>Demontáž zámku výměnového jednoduchého</t>
  </si>
  <si>
    <t>136</t>
  </si>
  <si>
    <t xml:space="preserve">2*2"v.č. 37 a 34; </t>
  </si>
  <si>
    <t>2*4"v.č. 36ab a 35ab;</t>
  </si>
  <si>
    <t>7591305010</t>
  </si>
  <si>
    <t>Montáž zámku výměnového jednoduchého</t>
  </si>
  <si>
    <t>138</t>
  </si>
  <si>
    <t>2*2"v.č. 37 a 34;</t>
  </si>
  <si>
    <t>69</t>
  </si>
  <si>
    <t>5911230030</t>
  </si>
  <si>
    <t>Výměna VP šroubu v klínu srdcovky soustavy S49</t>
  </si>
  <si>
    <t>140</t>
  </si>
  <si>
    <t xml:space="preserve">v.č. 36b   - 10 ks</t>
  </si>
  <si>
    <t xml:space="preserve">v.č. 35a   - 10 ks</t>
  </si>
  <si>
    <t xml:space="preserve">střed DSK   -  4*10=40 ks</t>
  </si>
  <si>
    <t>10+10+4*10</t>
  </si>
  <si>
    <t>71</t>
  </si>
  <si>
    <t>5912023010</t>
  </si>
  <si>
    <t>Demontáž návěstidla uloženého ve stezce námezníku</t>
  </si>
  <si>
    <t>144</t>
  </si>
  <si>
    <t>2"v.č. 37 a 34;</t>
  </si>
  <si>
    <t>2"v.č. 36ab a 35ab;</t>
  </si>
  <si>
    <t>5912037010</t>
  </si>
  <si>
    <t>Montáž návěstidla uloženého ve stezce námezníku</t>
  </si>
  <si>
    <t>146</t>
  </si>
  <si>
    <t>73</t>
  </si>
  <si>
    <t>5962104000</t>
  </si>
  <si>
    <t>Hranice námezník betonový</t>
  </si>
  <si>
    <t>148</t>
  </si>
  <si>
    <t>9901001100</t>
  </si>
  <si>
    <t>Doprava obousměrná (např. dodávek z vlastních zásob zhotovitele nebo objednatele nebo výzisku) mechanizací o nosnosti do 3,5 t elektrosoučástek, montážního materiálu, kameniva, písku, dlažebních kostek, suti, atd. do 300 km</t>
  </si>
  <si>
    <t>150</t>
  </si>
  <si>
    <t>1"přeprava námezníků z ŽPSV Uherský Ostroh (4 ks + 2 ks + 2 ks z ostatních SO)</t>
  </si>
  <si>
    <t>75</t>
  </si>
  <si>
    <t>-378399912</t>
  </si>
  <si>
    <t>908*0,00123 "doprava nových kompletů ŽS4</t>
  </si>
  <si>
    <t>454*0,00018"doprava nových pryž. podložek</t>
  </si>
  <si>
    <t>0,728"doprava nových vrtulí R1</t>
  </si>
  <si>
    <t>0,807"doprava nových vrtulí R2</t>
  </si>
  <si>
    <t>0,253"doprava nových kroužku Fe 6</t>
  </si>
  <si>
    <t>0,074"doprava nových svěrek VT2</t>
  </si>
  <si>
    <t>0,029"doprava nových svěrkových šroubů T10</t>
  </si>
  <si>
    <t>0,041"doprava nových polyetylenových podložek</t>
  </si>
  <si>
    <t xml:space="preserve">0,120"doprava nových polyetylenových pásů </t>
  </si>
  <si>
    <t>0,280+0,056"doprava nových válečkových stoliček</t>
  </si>
  <si>
    <t>0,686+0,696"doprava nových zádržných opěrek</t>
  </si>
  <si>
    <t>1045325533</t>
  </si>
  <si>
    <t>9*0,103 "doprava nových dřev. pražců</t>
  </si>
  <si>
    <t>37,9*0,955"doprava nových výh. pražců</t>
  </si>
  <si>
    <t>SO 03 - Oprava výhybek č. 33 a 29</t>
  </si>
  <si>
    <t>v.č. 33 - 17,6 t</t>
  </si>
  <si>
    <t>v.č. 29 - 17,6 t</t>
  </si>
  <si>
    <t>před v.č. 33 - 6 m</t>
  </si>
  <si>
    <t>mezi v.č. 33 a v.č. 103 - 10 m</t>
  </si>
  <si>
    <t>mezi v.č. 33 a v.č. 29 - 10 m</t>
  </si>
  <si>
    <t>mezi v.č. 29 a v.č. 19 - 97 m</t>
  </si>
  <si>
    <t>za v.č. 29 - do k.č. 2 - 32 m</t>
  </si>
  <si>
    <t>17,6+17,6+(6+10+10+97+32)*0,309</t>
  </si>
  <si>
    <t>před v.č. 33 - 10 ks</t>
  </si>
  <si>
    <t>mezi v.č. 33 a v.č. 103 - 5 ks</t>
  </si>
  <si>
    <t>mezi v.č. 33 a v.č. 29 - 10 ks</t>
  </si>
  <si>
    <t>mezi v.č. 29 a v.č. 19 - 5 ks</t>
  </si>
  <si>
    <t>za v.č. 29 - do k.č. 2 - 5 ks</t>
  </si>
  <si>
    <t>10+5+10+5+5</t>
  </si>
  <si>
    <t>ve v.č. 29 - 30 ks</t>
  </si>
  <si>
    <t>ve v.č. 33 - 30 ks</t>
  </si>
  <si>
    <t>30+30</t>
  </si>
  <si>
    <t>ve v.č. 29 - 23 ks</t>
  </si>
  <si>
    <t>ve v.č. 33 - 23 ks</t>
  </si>
  <si>
    <t>23+23</t>
  </si>
  <si>
    <t>ve v.č. 33 - 5 ks</t>
  </si>
  <si>
    <t>ve v.č. 29 - 5 ks</t>
  </si>
  <si>
    <t>5+5</t>
  </si>
  <si>
    <t>za v.č. 33 - 6 ks</t>
  </si>
  <si>
    <t>za v.č. 29 - 6 ks</t>
  </si>
  <si>
    <t>6+6</t>
  </si>
  <si>
    <t>za v.č. 33 - 10 ks</t>
  </si>
  <si>
    <t>za v.č. 29 - 10 ks</t>
  </si>
  <si>
    <t>10+10</t>
  </si>
  <si>
    <t>mezi v.č. 29 a v.č. 19 - 147 ks</t>
  </si>
  <si>
    <t>za v.č. 29 - do k.č. 2 - 41 ks</t>
  </si>
  <si>
    <t>147+41</t>
  </si>
  <si>
    <t>10+26+6+5+10+26+6+5+5+147+41</t>
  </si>
  <si>
    <t>mezi v.č. 29 a v.č. 19 - 7 m</t>
  </si>
  <si>
    <t>za v.č. 29 - do k.č. 2 - 7 m</t>
  </si>
  <si>
    <t>(6+10+10+7+7)/1000</t>
  </si>
  <si>
    <t>mezi v.č. 29 a v.č. 19 - 90 m</t>
  </si>
  <si>
    <t>za v.č. 29 - do k.č. 2 - 25 m</t>
  </si>
  <si>
    <t>(90+25)/1000</t>
  </si>
  <si>
    <t>v.č. 33 - 49,85 m</t>
  </si>
  <si>
    <t>v.č. 29 - 49,85 m</t>
  </si>
  <si>
    <t>49,85+49,85</t>
  </si>
  <si>
    <t>(6+6+33+33+10+33+33+32+25+90+90)*1,3</t>
  </si>
  <si>
    <t>odvoz výzisku na meziskládku a skládku Trutnov-Poříčí</t>
  </si>
  <si>
    <t>(145+145)*0,3*1,808+40*3,4*0,3*1,808+115*3,4*0,35*1,808+508,3*0,05*1,5</t>
  </si>
  <si>
    <t xml:space="preserve">516,61"naložení výzisku na meziskládce </t>
  </si>
  <si>
    <t>složení výzisku na skládce Trutnov-Poříčí - 516,610 t</t>
  </si>
  <si>
    <t>516,61"uložení výzisku na skládku Trutnov-Poříčí</t>
  </si>
  <si>
    <t>v.č. 33 - 18,7 t</t>
  </si>
  <si>
    <t>v.č. 29 - 18,7 t</t>
  </si>
  <si>
    <t xml:space="preserve">mezi v.č. 29 a v.č. 19 - 7 m  - dřevěné pražce</t>
  </si>
  <si>
    <t xml:space="preserve">za v.č. 29 - do k.č. 2 - 7 m  - dřevěné pražce</t>
  </si>
  <si>
    <t xml:space="preserve">mezi v.č. 29 a v.č. 19 - 90 m  - betonové pražce</t>
  </si>
  <si>
    <t xml:space="preserve">za v.č. 29 - do k.č. 2 - 25 m  - betonové pražce</t>
  </si>
  <si>
    <t>18,7+18,7+(6+10+10+7+7)*0,309+(90+25)*0,585</t>
  </si>
  <si>
    <t>40*3,4*0,3+115*3,4*0,35</t>
  </si>
  <si>
    <t>(145+145)*0,3</t>
  </si>
  <si>
    <t>99,7/2"v.č. 33, v.č. 29;</t>
  </si>
  <si>
    <t>508,3*0,05</t>
  </si>
  <si>
    <t>před v.č. 33 - 2*6 m</t>
  </si>
  <si>
    <t>mezi v.č. 33 a v.č. 29 - 2*10 m</t>
  </si>
  <si>
    <t>mezi v.č. 29 a v.č. 19 - 2*97 m</t>
  </si>
  <si>
    <t>za v.č. 29 - do k.č. 2 - 2*32 m</t>
  </si>
  <si>
    <t>2*6+2*10+2*97+2*7</t>
  </si>
  <si>
    <t xml:space="preserve">v.č. 33  - 2*12,5 m</t>
  </si>
  <si>
    <t xml:space="preserve">v.č. 29  - 2*12,5 m</t>
  </si>
  <si>
    <t>2*12,5+2*12,5</t>
  </si>
  <si>
    <t>4,5"přímá v.č. 29</t>
  </si>
  <si>
    <t>5911117130</t>
  </si>
  <si>
    <t>Výměna přídržnice srdcovky jednoduché typ Kn60 ohnuté soustavy S49</t>
  </si>
  <si>
    <t xml:space="preserve">v.č. 33  - ohnutá 4,5 m</t>
  </si>
  <si>
    <t xml:space="preserve">v.č. 29  - ohnutá 4,5 m</t>
  </si>
  <si>
    <t>4,5+4,5</t>
  </si>
  <si>
    <t>ve v.č. 33; L přímá opornice + L ohnutý jazyk; 12,025+13,607=25,632 m</t>
  </si>
  <si>
    <t>ve v.č. 29; L přímá opornice + L ohnutý jazyk; 12,025+13,607=25,632 m</t>
  </si>
  <si>
    <t>12,025+13,607+12,025+13,607</t>
  </si>
  <si>
    <t>ve v.č. 33 - 1 ks</t>
  </si>
  <si>
    <t>ve v.č. 29 - 1 ks</t>
  </si>
  <si>
    <t>1,19+1,19</t>
  </si>
  <si>
    <t>38"výhybky a přípoje</t>
  </si>
  <si>
    <t>4" svary</t>
  </si>
  <si>
    <t>mezi v.č. 29 a v.č. 19 - 2*100 m</t>
  </si>
  <si>
    <t>za v.č. 29 - do k.č. 2 - 2*60 m</t>
  </si>
  <si>
    <t>(6+10+100+60)*2</t>
  </si>
  <si>
    <t>2*8"ve v.č. 33 a 29;</t>
  </si>
  <si>
    <t>2*12"ve v.č. 33 a 29;</t>
  </si>
  <si>
    <t>2*10"ve v.č. 33 a 29;</t>
  </si>
  <si>
    <t>2"ve v.č. 33 a 29</t>
  </si>
  <si>
    <t>2*2" 4 páry ve v.č. 33 a 29;</t>
  </si>
  <si>
    <t>2*4"ve v.č. 33 a 29;</t>
  </si>
  <si>
    <t>(6+10+10+7+7)/1000+(93+25)/1000</t>
  </si>
  <si>
    <t xml:space="preserve">49,85+49,85"v.č. 33 a 29; </t>
  </si>
  <si>
    <t>177,65*2,035+87*2,035</t>
  </si>
  <si>
    <t>25,415*1,85</t>
  </si>
  <si>
    <t>538,563+47,018"přeprava štěrku a drti z lomu Košťálov</t>
  </si>
  <si>
    <t>(7,9+7,9)*0,9+(10+5+10+5+5+152+41)*0,08"dřevěných pražců z výhybek a přípojů</t>
  </si>
  <si>
    <t>193*0,3273"nakládka vystr. pražců SB6 ve Smiřicích</t>
  </si>
  <si>
    <t>32,46"dřevěných pražců z výhybek a přípojů;</t>
  </si>
  <si>
    <t>193*0,3273"vystr. pražce SB6 ze Smiřic</t>
  </si>
  <si>
    <t xml:space="preserve">32,460"uložení vyzískaných dřev. pražců na skládku  Lodín</t>
  </si>
  <si>
    <t>0,02+0,02+(10+5+10+5+5+152+41)*(0,000163+0,00009)*2</t>
  </si>
  <si>
    <t xml:space="preserve">2*2"v.č. 33 a 29; </t>
  </si>
  <si>
    <t xml:space="preserve">2"v.č. 39 a 29; </t>
  </si>
  <si>
    <t xml:space="preserve">2"v.č. 39 a 29;  2 ks</t>
  </si>
  <si>
    <t>2"doprava viz SO 02</t>
  </si>
  <si>
    <t>-1970349543</t>
  </si>
  <si>
    <t>1416*0,00123 "doprava nových kompletů ŽS4</t>
  </si>
  <si>
    <t>708*0,00018"doprava nových pryž. podložek</t>
  </si>
  <si>
    <t>0,653"doprava nových vrtulí R1</t>
  </si>
  <si>
    <t>0,592"doprava nových vrtulí R2</t>
  </si>
  <si>
    <t>0,166"doprava nových kroužku Fe 6</t>
  </si>
  <si>
    <t>0,016"doprava nových svěrek VT2</t>
  </si>
  <si>
    <t>0,006"doprava nových svěrkových šroubů T10</t>
  </si>
  <si>
    <t>0,029"doprava nových polyetylenových podložek</t>
  </si>
  <si>
    <t xml:space="preserve">0,020"doprava nových polyetylenových pásů </t>
  </si>
  <si>
    <t>0,056+0,056"doprava nových válečkových stoliček</t>
  </si>
  <si>
    <t>0,262"doprava nových zádržných opěrek</t>
  </si>
  <si>
    <t>94456520</t>
  </si>
  <si>
    <t>35*0,103 "doprava nových dřev. pražců</t>
  </si>
  <si>
    <t>17,9*0,955"doprava nových výh. pražců</t>
  </si>
  <si>
    <t>SO 04 - Oprava výhybek č. 19 a 14</t>
  </si>
  <si>
    <t>v.č. 19 - 17,6 t</t>
  </si>
  <si>
    <t>v.č. 14 - 14,4 t</t>
  </si>
  <si>
    <t>mezi v.č. 19 a v.č. 16 - 4 m</t>
  </si>
  <si>
    <t>mezi v.č. 19 a v.č. 14 - 107 m</t>
  </si>
  <si>
    <t>mezi v.č. 14 a v.č. 15 - 4 m</t>
  </si>
  <si>
    <t>před v.č. 14 - do k.č. 1 - 60 m</t>
  </si>
  <si>
    <t>17,6+14,4+(4+107+4+60)*0,309</t>
  </si>
  <si>
    <t>5+5"mezi v.č. 19 a v.č. 14</t>
  </si>
  <si>
    <t>ve v.č. 19 - 30 ks</t>
  </si>
  <si>
    <t>ve v.č. 14 - 23 ks</t>
  </si>
  <si>
    <t>30+23</t>
  </si>
  <si>
    <t>ve v.č. 19 - 23 ks</t>
  </si>
  <si>
    <t>ve v.č. 14 - 18 ks</t>
  </si>
  <si>
    <t>23+18</t>
  </si>
  <si>
    <t>ve v.č. 19 - 5 ks</t>
  </si>
  <si>
    <t>ve v.č. 14 - 5 ks</t>
  </si>
  <si>
    <t>za v.č. 19 - 6 ks</t>
  </si>
  <si>
    <t>za v.č. 14 - 6 ks</t>
  </si>
  <si>
    <t>za v.č. 19 - 5 ks</t>
  </si>
  <si>
    <t>za v.č. 14 - 5 ks</t>
  </si>
  <si>
    <t>mezi v.č. 19 a v.č. 14 - 152 ks</t>
  </si>
  <si>
    <t>před v.č. 14 - do k.č. 1 - 98 ks</t>
  </si>
  <si>
    <t>152+98</t>
  </si>
  <si>
    <t>26+6+5+152+5+6+20+98</t>
  </si>
  <si>
    <t>mezi v.č. 19 a v.č. 14 - 7+7 m</t>
  </si>
  <si>
    <t>(4+7+7+4)/1000</t>
  </si>
  <si>
    <t>mezi v.č. 19 a v.č. 14 - 93 m</t>
  </si>
  <si>
    <t>(93+60)/1000</t>
  </si>
  <si>
    <t>v.č. 19 - 49,85 m</t>
  </si>
  <si>
    <t>v.č. 14 - 43,76 m</t>
  </si>
  <si>
    <t>49,85+43,76</t>
  </si>
  <si>
    <t>(33+33+93+107+27+27+20+20)*1,3</t>
  </si>
  <si>
    <t>(145+120)*0,3*1,808+22*3,4*0,3*1,808+153*3,4*0,35*1,808+468*0,05*1,5</t>
  </si>
  <si>
    <t>548,59"naložení výzisku na meziskládce</t>
  </si>
  <si>
    <t>Složení výzisku na skládce Trutnov-Poříčí - 548,59 t</t>
  </si>
  <si>
    <t>548,590"uložení výzisku na skládku Trutnov-Poříčí</t>
  </si>
  <si>
    <t>v.č. 19 - 18,7 t</t>
  </si>
  <si>
    <t>v.č. 14 - 15,3 t</t>
  </si>
  <si>
    <t xml:space="preserve">mezi v.č. 19 a v.č. 14 - 7+7=14 m  - dřevěné pražce</t>
  </si>
  <si>
    <t xml:space="preserve">mezi v.č. 19 a v.č. 14 - 93 m  - betonové pražce</t>
  </si>
  <si>
    <t xml:space="preserve">před v.č. 14 - do k.č. 1 - 60 m  - betonové pražce</t>
  </si>
  <si>
    <t>18,7+15,3+(4+7+7+4)*0,309+(93+60)*0,585</t>
  </si>
  <si>
    <t>22*3,4*0,3+153*3,4*0,35</t>
  </si>
  <si>
    <t>(145+120)*0,3</t>
  </si>
  <si>
    <t xml:space="preserve"> 93,61/2"v.č. 19, v.č. 14;</t>
  </si>
  <si>
    <t>468*0,05</t>
  </si>
  <si>
    <t>mezi v.č. 19 a v.č. 16 - 2*4 m</t>
  </si>
  <si>
    <t>mezi v.č. 19 a v.č. 14 - 2*107 m</t>
  </si>
  <si>
    <t>mezi v.č. 14 a v.č. 15 - 2*4 m</t>
  </si>
  <si>
    <t>před v.č. 14 - do k.č. 1 - 2*5 m</t>
  </si>
  <si>
    <t>2*4+2*107+2*4+2*5</t>
  </si>
  <si>
    <t xml:space="preserve">v.č. 19  - 2*12,5 m</t>
  </si>
  <si>
    <t xml:space="preserve">v.č. 14  - 2*11 m</t>
  </si>
  <si>
    <t>2*12,5+2*11</t>
  </si>
  <si>
    <t xml:space="preserve">v.č. 19  - ohnutá 4,5 m</t>
  </si>
  <si>
    <t xml:space="preserve">v.č. 14  - přímá 3,8 m</t>
  </si>
  <si>
    <t>4,5+3,8</t>
  </si>
  <si>
    <t xml:space="preserve">v.č. 19  - přímá 4,5 m</t>
  </si>
  <si>
    <t>4,5</t>
  </si>
  <si>
    <t>ve v.č. 19; L přímá opornice + L ohnutý jazyk; 12,025+13,607=25,632 m</t>
  </si>
  <si>
    <t>ve v.č. 14; L ohnutá opornice + L přímý jazyk; 10,113+11,366=21,479 m</t>
  </si>
  <si>
    <t>ve v.č. 14; P přímá opornice + P ohnutý jazyk; 10,113+11,366=21,479 m</t>
  </si>
  <si>
    <t>12,025+13,607+10,113+11,366+10,113+11,366</t>
  </si>
  <si>
    <t>ve v.č. 19 - 1 ks</t>
  </si>
  <si>
    <t>ve v.č. 14 - 1 ks</t>
  </si>
  <si>
    <t>1,19+1,00</t>
  </si>
  <si>
    <t>48"výhybky a přípoje</t>
  </si>
  <si>
    <t>před v.č. 14 - do k.č. 1 - 2*60 m</t>
  </si>
  <si>
    <t>(4+107+4+60)*2</t>
  </si>
  <si>
    <t>v.č. 19 - 8 ks</t>
  </si>
  <si>
    <t>v.č. 14 - 6 ks</t>
  </si>
  <si>
    <t>8+6</t>
  </si>
  <si>
    <t>v.č. 19 - 12 ks</t>
  </si>
  <si>
    <t>v.č. 14 - 10 ks</t>
  </si>
  <si>
    <t>12+10</t>
  </si>
  <si>
    <t xml:space="preserve">2*10"ve v.č. 19 a 14; </t>
  </si>
  <si>
    <t>2*10"ve v.č. 19 a 14;</t>
  </si>
  <si>
    <t>2"v.č. 19 a 14</t>
  </si>
  <si>
    <t>2*2"ve v.č. 19 a 14;</t>
  </si>
  <si>
    <t>2*4"ve v.č. 19 a 14;</t>
  </si>
  <si>
    <t>5913410030</t>
  </si>
  <si>
    <t>Nátěr traťových značek námezníku</t>
  </si>
  <si>
    <t xml:space="preserve">0,2"k.č. 1 </t>
  </si>
  <si>
    <t>(4+7+7+4)/1000+(93+60)/1000</t>
  </si>
  <si>
    <t>204,51*2,035+79,5*2,035+23,4*2,035</t>
  </si>
  <si>
    <t>23,4*1,85</t>
  </si>
  <si>
    <t>625,579+43,290</t>
  </si>
  <si>
    <t xml:space="preserve"> (7,9+6,5)*0,9+(5+152+5+98)*0,08"dřevěných pražců z výhybek a přípojů;</t>
  </si>
  <si>
    <t>250*0,3273"nakládka vystr. pražců SB6 ve Smiřicích</t>
  </si>
  <si>
    <t>33,76"dřevěných pražců z výhybek a přípojů;</t>
  </si>
  <si>
    <t>250*0,3273"vystr. pražce SB6 ze Smiřic</t>
  </si>
  <si>
    <t xml:space="preserve">33,760"uložení vyzískaných dřev. pražců na skládku  Lodín</t>
  </si>
  <si>
    <t>0,02+0,02+(5+152+5+98)*(0,000163+0,00009)*2</t>
  </si>
  <si>
    <t xml:space="preserve">0,172"uložení vyzískaných PE a pryž. podložek na skládku Lodín;  </t>
  </si>
  <si>
    <t>2*2"v.č. 19 a 14;</t>
  </si>
  <si>
    <t>2"v.č. 19 a 14;</t>
  </si>
  <si>
    <t>-246619648</t>
  </si>
  <si>
    <t>1504*0,00123 "doprava nových kompletů ŽS4</t>
  </si>
  <si>
    <t>752*0,00018"doprava nových pryž. podložek</t>
  </si>
  <si>
    <t>0,503"doprava nových vrtulí R1</t>
  </si>
  <si>
    <t>0,308"doprava nových vrtulí R2</t>
  </si>
  <si>
    <t>0,136"doprava nových kroužku Fe 6</t>
  </si>
  <si>
    <t>0,023"doprava nových polyetylenových podložek</t>
  </si>
  <si>
    <t>0,131+0,069+0,070"doprava nových zádržných opěrek</t>
  </si>
  <si>
    <t>-2060748448</t>
  </si>
  <si>
    <t>10*0,103 "doprava nových dřev. pražců</t>
  </si>
  <si>
    <t>16,4*0,955"doprava nových výh. pražců</t>
  </si>
  <si>
    <t>SO 05 - Oprava výhybky č. 32ab</t>
  </si>
  <si>
    <t>v.č. 32ab - 29,1 t</t>
  </si>
  <si>
    <t>přípoje před a za v.č. 32ab - 5,5 m</t>
  </si>
  <si>
    <t>29,1+5,5*0,312</t>
  </si>
  <si>
    <t>5906135035</t>
  </si>
  <si>
    <t>Demontáž kolejového roštu koleje na úložišti pražce dřevěné tvar S49, T, 49E1</t>
  </si>
  <si>
    <t>0,006"přípoje před a za v.č. 32ab</t>
  </si>
  <si>
    <t>5911661050</t>
  </si>
  <si>
    <t>Demontáž křižovatkové výhybky na úložišti dřevěné pražce soustavy T</t>
  </si>
  <si>
    <t xml:space="preserve">72,97"v.č. 32ab </t>
  </si>
  <si>
    <t>5906125045</t>
  </si>
  <si>
    <t>Montáž kolejového roštu na úložišti pražce dřevěné nevystrojené tvar S49, 49E1</t>
  </si>
  <si>
    <t>0,012"přípoje před a za v.č. 32ab</t>
  </si>
  <si>
    <t>5911633040</t>
  </si>
  <si>
    <t>Montáž křižovatkové výhybky na úložišti dřevěné pražce soustavy S49</t>
  </si>
  <si>
    <t>66,46"ve v.č. 32ab</t>
  </si>
  <si>
    <t>doprava výzisku na skládku Trutnov-Poříčí</t>
  </si>
  <si>
    <t>175*0,25*1,808+12*3,4*0,3*1,808</t>
  </si>
  <si>
    <t>101,230</t>
  </si>
  <si>
    <t>v.č. 32ab - 29,5 t</t>
  </si>
  <si>
    <t>přípoje před a za v.č. 32ab - 12 m</t>
  </si>
  <si>
    <t>29,7+12*0,309</t>
  </si>
  <si>
    <t>5907050020</t>
  </si>
  <si>
    <t>Dělení kolejnic řezáním nebo rozbroušením soustavy S49 nebo T</t>
  </si>
  <si>
    <t>5907055030</t>
  </si>
  <si>
    <t>Vrtání kolejnic otvor o průměru přes 23 mm</t>
  </si>
  <si>
    <t>5908005530</t>
  </si>
  <si>
    <t>Oprava kolejnicového styku montáž spojek tv. S49</t>
  </si>
  <si>
    <t>8"jednostranné přivaření kolejnicových vložek</t>
  </si>
  <si>
    <t>12*3,4*0,3</t>
  </si>
  <si>
    <t>175*0,3</t>
  </si>
  <si>
    <t>66,46/2"v.č. 32ab;</t>
  </si>
  <si>
    <t>5911387020</t>
  </si>
  <si>
    <t>Seřízení hákového závěru výhybky křižovatkové celé soustavy S49</t>
  </si>
  <si>
    <t>2"v.č. 32ab;</t>
  </si>
  <si>
    <t>0,02"přípoje před a za v.č. 32ab</t>
  </si>
  <si>
    <t>5909041010</t>
  </si>
  <si>
    <t>Úprava GPK výhybky směrové a výškové uspořádání pražce dřevěné nebo ocelové</t>
  </si>
  <si>
    <t>48,2"v.č. 30 - T6 st.</t>
  </si>
  <si>
    <t>2,04"0,020*1000*3,4*0,03</t>
  </si>
  <si>
    <t>6"v.č. 30 - T6 st.</t>
  </si>
  <si>
    <t>12,24*2,035+52,5*2,035+2,04*2,035+6*2,035</t>
  </si>
  <si>
    <t>přeprava štěrku z lomu Košťálov</t>
  </si>
  <si>
    <t>5913235020</t>
  </si>
  <si>
    <t>Dělení AB komunikace řezáním hloubky do 20 cm</t>
  </si>
  <si>
    <t>38"podél v.č. 32ab;</t>
  </si>
  <si>
    <t>5913240020</t>
  </si>
  <si>
    <t>Odstranění AB komunikace odtěžením nebo frézováním hloubky do 20 cm</t>
  </si>
  <si>
    <t>podél v.č. 32ab - 38m</t>
  </si>
  <si>
    <t>stávající přejezd - 27 m</t>
  </si>
  <si>
    <t>38*0,2+27*3</t>
  </si>
  <si>
    <t>5913280210</t>
  </si>
  <si>
    <t>Demontáž dílů komunikace obrubníku uložení v betonu</t>
  </si>
  <si>
    <t xml:space="preserve">38"podél v.č. 32ab; </t>
  </si>
  <si>
    <t>88,6*0,2*2,2+38*0,3*0,3*2,2</t>
  </si>
  <si>
    <t>46,508"uložení výzisku na skládku Trutnov-Poříčí</t>
  </si>
  <si>
    <t>5913285210</t>
  </si>
  <si>
    <t>Montáž dílů komunikace obrubníku uložení v betonu</t>
  </si>
  <si>
    <t>5964159000</t>
  </si>
  <si>
    <t>Obrubník krajový</t>
  </si>
  <si>
    <t>38*0,3*0,2</t>
  </si>
  <si>
    <t>38*0,059+2,28*2,2</t>
  </si>
  <si>
    <t>5913250020</t>
  </si>
  <si>
    <t>Zřízení konstrukce vozovky asfaltobetonové dle vzorového listu Ž těžké - podkladní, ložní a obrusná vrstva tloušťky do 25 cm</t>
  </si>
  <si>
    <t>38*0,4+27*3</t>
  </si>
  <si>
    <t>5963146020</t>
  </si>
  <si>
    <t>Asfaltový beton ACP 16S 50/70 středněznný-podkladní vrstva</t>
  </si>
  <si>
    <t>96,2*0,15*2,5</t>
  </si>
  <si>
    <t>5963146000</t>
  </si>
  <si>
    <t>Asfaltový beton ACO 11S 50/70 střednězrnný-obrusná vrstva</t>
  </si>
  <si>
    <t>96,2*0,05*2,5</t>
  </si>
  <si>
    <t>9902100300</t>
  </si>
  <si>
    <t>Doprava obousměrná (např. dodávek z vlastních zásob zhotovitele nebo objednatele nebo výzisku) mechanizací o nosnosti přes 3,5 t sypanin (kameniva, písku, suti, dlažebních kostek, atd.) do 30 km</t>
  </si>
  <si>
    <t>doprava asfaltového betonu z obalovny Č. Kostelec</t>
  </si>
  <si>
    <t>36,075+12,025</t>
  </si>
  <si>
    <t xml:space="preserve">dřevěných pražců z výhybky; </t>
  </si>
  <si>
    <t>9,4*0,9+9*0,08</t>
  </si>
  <si>
    <t xml:space="preserve">9,4*0,9+9*0,08"dřevěných pražců z výhybek a přípojů; </t>
  </si>
  <si>
    <t xml:space="preserve">9,4*0,9+9*0,08"uložení vyzískaných dřev. pražců na skládku  Lodín</t>
  </si>
  <si>
    <t>0,06</t>
  </si>
  <si>
    <t xml:space="preserve">0,06"uložení vyzískaných PE a pryž. podložek na skládku Lodín;  </t>
  </si>
  <si>
    <t>1483902745</t>
  </si>
  <si>
    <t>58*0,00018"doprava nových pryž. podložek</t>
  </si>
  <si>
    <t>0,133"doprava nových vrtulí R1</t>
  </si>
  <si>
    <t>0,410"doprava nových vrtulí R2</t>
  </si>
  <si>
    <t>0,088"doprava nových kroužku Fe 6</t>
  </si>
  <si>
    <t>0,005"doprava nových polyetylenových podložek</t>
  </si>
  <si>
    <t xml:space="preserve">0,060"doprava nových polyetylenových pásů </t>
  </si>
  <si>
    <t>718825389</t>
  </si>
  <si>
    <t>11,2*0,955"doprava nových výh. pražců</t>
  </si>
  <si>
    <t>SO 06 - Oprava koleje č. 2</t>
  </si>
  <si>
    <t>k.č. 2 - 225 m</t>
  </si>
  <si>
    <t>225*0,309</t>
  </si>
  <si>
    <t>k.č. 2 - 225 m, rozd. "d"</t>
  </si>
  <si>
    <t>369"225/0,611</t>
  </si>
  <si>
    <t xml:space="preserve">0,225"k.č. 2 </t>
  </si>
  <si>
    <t>225*1,3*2</t>
  </si>
  <si>
    <t>225*3,4*0,35*1,808+585*0,05*1,5</t>
  </si>
  <si>
    <t>naložení výzisku na meziskládce - 527,967 t</t>
  </si>
  <si>
    <t>Složení výzisku na skládce Trutnov-Poříčí - 527,967 t</t>
  </si>
  <si>
    <t xml:space="preserve">k.č. 2 - 225 m  - betonové pražce</t>
  </si>
  <si>
    <t>225*0,585</t>
  </si>
  <si>
    <t>225*3,4*0,35</t>
  </si>
  <si>
    <t>585,0*0,05</t>
  </si>
  <si>
    <t>5907040031</t>
  </si>
  <si>
    <t>Posun kolejnic před svařováním tvar kolejnic S49, T, 49E1</t>
  </si>
  <si>
    <t>225*2</t>
  </si>
  <si>
    <t>24"k.č. 2</t>
  </si>
  <si>
    <t>(60+225)*2</t>
  </si>
  <si>
    <t xml:space="preserve">(541-225)/1000"k.č. 2 </t>
  </si>
  <si>
    <t>225/1000"k.č. 2</t>
  </si>
  <si>
    <t>316*3,4*0,03</t>
  </si>
  <si>
    <t>267,75*2,035+32,232*2,035</t>
  </si>
  <si>
    <t>29,25*1,85</t>
  </si>
  <si>
    <t>610,463+54,113"přeprava štěrku a drti z lomu Košťálov</t>
  </si>
  <si>
    <t>29,52"dřevěných pražců; 369*0,08</t>
  </si>
  <si>
    <t>369*0,3273"nakládka vystr. pražců SB6 ve Smiřicích</t>
  </si>
  <si>
    <t xml:space="preserve">29,52"dřevěných pražců z výhybek a přípojů; </t>
  </si>
  <si>
    <t>369*0,3273"vystr. pražce SB6 ze Smiřic</t>
  </si>
  <si>
    <t xml:space="preserve">29,520"uložení vyzískaných dřev. pražců na skládku  Lodín</t>
  </si>
  <si>
    <t>369*(0,000163+0,00009)*2</t>
  </si>
  <si>
    <t xml:space="preserve">0,187"uložení vyzískaných PE a pryž. podložek na skládku Lodín;  </t>
  </si>
  <si>
    <t>-1585788902</t>
  </si>
  <si>
    <t>1476*0,00123 "doprava nových kompletů ŽS4</t>
  </si>
  <si>
    <t>738*0,00018"doprava nových pryž. podložek</t>
  </si>
  <si>
    <t>OBJ 1 - NEOCEŇOVAT - Materiál objednatele – dodávaný na místo stavby</t>
  </si>
  <si>
    <t>D1 - SO 01</t>
  </si>
  <si>
    <t>D2 - SO 02</t>
  </si>
  <si>
    <t>D3 - SO 03</t>
  </si>
  <si>
    <t>D4 - SO 04</t>
  </si>
  <si>
    <t>D5 - SO 05</t>
  </si>
  <si>
    <t>D6 - SO 06</t>
  </si>
  <si>
    <t>D1</t>
  </si>
  <si>
    <t>5957110030</t>
  </si>
  <si>
    <t>Kolejnice tv. 49 E 1, třídy R260</t>
  </si>
  <si>
    <t>P</t>
  </si>
  <si>
    <t>Poznámka k položce:_x000d_
včetně přepravy na místo stavby</t>
  </si>
  <si>
    <t>5956140030</t>
  </si>
  <si>
    <t>Pražec betonový příčný vystrojený včetně kompletů tv. B 91S/2 (S)</t>
  </si>
  <si>
    <t>D2</t>
  </si>
  <si>
    <t>5961147060</t>
  </si>
  <si>
    <t>Opornice JS49 1:9-190 pravá přímá 11366 mm</t>
  </si>
  <si>
    <t>5961147065</t>
  </si>
  <si>
    <t>Opornice JS49 1:9-190 levá přímá 11366 mm</t>
  </si>
  <si>
    <t>5961146070</t>
  </si>
  <si>
    <t>Jazyk JS49 1:9-190 pravý ohnutý 10113 mm</t>
  </si>
  <si>
    <t>5961146075</t>
  </si>
  <si>
    <t>Jazyk JS49 1:9-190 levý ohnutý 10113 mm</t>
  </si>
  <si>
    <t>5961157035</t>
  </si>
  <si>
    <t>Jazyk výhybky křižovatkové CS49 1:9-190 vnitřní levý ohnutý 9268 mm</t>
  </si>
  <si>
    <t>5961157030</t>
  </si>
  <si>
    <t>Jazyk výhybky křižovatkové CS49 1:9-190 vnitřní pravý ohnutý 9268 mm</t>
  </si>
  <si>
    <t>5961158020.1</t>
  </si>
  <si>
    <t xml:space="preserve">Opornice výhybky křižovatkové CS49 1:9-190 vnitřní pravá přímá 9196 mm  -  prodloužená</t>
  </si>
  <si>
    <t>5961158025</t>
  </si>
  <si>
    <t>Opornice výhybky křižovatkové CS49 1:9-190 vnitřní levá přímá 9196 mm - prodloužená</t>
  </si>
  <si>
    <t>5961162000</t>
  </si>
  <si>
    <t>Srdcovka středu dvojité kolejové spojky jednoduchá SDKS S49 1:9</t>
  </si>
  <si>
    <t>5961159015</t>
  </si>
  <si>
    <t>Srdcovka výhybky křižovatkové jednoduchá CS49 1:9-190 levá</t>
  </si>
  <si>
    <t>5961159035.1</t>
  </si>
  <si>
    <t xml:space="preserve">Srdcovka výhybky křižovatkové dvojitá CS49 1:9-190  -  prodloužená s přídržnicemi</t>
  </si>
  <si>
    <t>5961129000</t>
  </si>
  <si>
    <t>Přídržnice Kn60 středu dvojité kolejové spojky u jednoduché srdcovky SDKS 49 1:9 -190 přímá 3800 mm</t>
  </si>
  <si>
    <t>5961126000</t>
  </si>
  <si>
    <t>Přídržnice Kn60 výhybky křižovatkové u jednoduché srdcovky C49 1:9-190, 3800 mm</t>
  </si>
  <si>
    <t>5957134010</t>
  </si>
  <si>
    <t>Lepený izolovaný styk tv. S49 s tepelně zpracovanou hlavou délky 3,60 m</t>
  </si>
  <si>
    <t>D3</t>
  </si>
  <si>
    <t>5961147085</t>
  </si>
  <si>
    <t>Opornice JS49 1:9-300 levá přímá 13607 mm</t>
  </si>
  <si>
    <t>5961146095</t>
  </si>
  <si>
    <t>Jazyk JS49 1:9-300 levý ohnutý 12025 mm</t>
  </si>
  <si>
    <t>5961121015</t>
  </si>
  <si>
    <t>Přídržnice Kn60 výhybky jednoduché J49 1:9-300 přímá 4500 mm</t>
  </si>
  <si>
    <t>5961121020</t>
  </si>
  <si>
    <t xml:space="preserve">Přídržnice Kn60 výhybky jednoduché J49 1:9-300 ohnutá  4500 mm</t>
  </si>
  <si>
    <t>5961148040</t>
  </si>
  <si>
    <t>Srdcovka jednoduchá JS49 1:9-300 pravá</t>
  </si>
  <si>
    <t>D4</t>
  </si>
  <si>
    <t>5961121010</t>
  </si>
  <si>
    <t>Přídržnice Kn60 výhybky jednoduché J49 1:9-190 ohnutá 3800 mm</t>
  </si>
  <si>
    <t>5961121015.1</t>
  </si>
  <si>
    <t>5961147075</t>
  </si>
  <si>
    <t>Opornice JS49 1:9-190 levá ohnutá 11366 mm</t>
  </si>
  <si>
    <t>142</t>
  </si>
  <si>
    <t>5961146065</t>
  </si>
  <si>
    <t>Jazyk JS49 1:9-190 levý přímý 10113 mm</t>
  </si>
  <si>
    <t>5961148035</t>
  </si>
  <si>
    <t>Srdcovka jednoduchá JS49 1:9-190 levá</t>
  </si>
  <si>
    <t>152</t>
  </si>
  <si>
    <t>D5</t>
  </si>
  <si>
    <t>184</t>
  </si>
  <si>
    <t>5961219000</t>
  </si>
  <si>
    <t>Výhybka křižovatková užitá kompletní ocelové součásti C49 1:9-190</t>
  </si>
  <si>
    <t>188</t>
  </si>
  <si>
    <t>5958140000</t>
  </si>
  <si>
    <t>Podkladnice žebrová tv. S4</t>
  </si>
  <si>
    <t>190</t>
  </si>
  <si>
    <t>D6</t>
  </si>
  <si>
    <t>208</t>
  </si>
  <si>
    <t>OBJ 2 - NEOCEŇOVAT - Materiál objednatele – nedodávaný na místo stavby</t>
  </si>
  <si>
    <t>5956213040</t>
  </si>
  <si>
    <t xml:space="preserve">Pražec betonový příčný vystrojený  užitý SB6</t>
  </si>
  <si>
    <t>-1177313224</t>
  </si>
  <si>
    <t>52"žst. Smiřice</t>
  </si>
  <si>
    <t>-1345715412</t>
  </si>
  <si>
    <t>193"žst. Smiřice</t>
  </si>
  <si>
    <t>1185349971</t>
  </si>
  <si>
    <t>250"žst. Smiřice</t>
  </si>
  <si>
    <t>-469270889</t>
  </si>
  <si>
    <t>369"žst. Smiřice</t>
  </si>
  <si>
    <t xml:space="preserve">MZH - Materiál  dodávaný ZHOTOVITELEM</t>
  </si>
  <si>
    <t>5956101000</t>
  </si>
  <si>
    <t>Pražec dřevěný příčný nevystrojený dub 2600x260x160 mm</t>
  </si>
  <si>
    <t>1414121435</t>
  </si>
  <si>
    <t>5958128010</t>
  </si>
  <si>
    <t>Komplety ŽS 4 (šroub RS 1, matice M 24, podložka Fe6, svěrka ŽS4)</t>
  </si>
  <si>
    <t>1153808353</t>
  </si>
  <si>
    <t>5958158005</t>
  </si>
  <si>
    <t>Podložka pryžová pod patu kolejnice S49 183/126/6</t>
  </si>
  <si>
    <t>-289362160</t>
  </si>
  <si>
    <t>5956116005</t>
  </si>
  <si>
    <t>Pražce dřevěné výhybkové dub skupina 4 150x260</t>
  </si>
  <si>
    <t>1663384399</t>
  </si>
  <si>
    <t>1998585662</t>
  </si>
  <si>
    <t>5958134075</t>
  </si>
  <si>
    <t>Součásti upevňovací vrtule R1(145)</t>
  </si>
  <si>
    <t>1358960523</t>
  </si>
  <si>
    <t>5958134080</t>
  </si>
  <si>
    <t>Součásti upevňovací vrtule R2 (160)</t>
  </si>
  <si>
    <t>-1750964930</t>
  </si>
  <si>
    <t>5958134040</t>
  </si>
  <si>
    <t>Součásti upevňovací kroužek pružný dvojitý Fe 6</t>
  </si>
  <si>
    <t>1012560821</t>
  </si>
  <si>
    <t>5958134035</t>
  </si>
  <si>
    <t>Součásti upevňovací svěrka VT2</t>
  </si>
  <si>
    <t>932248322</t>
  </si>
  <si>
    <t>5958134042</t>
  </si>
  <si>
    <t>Součásti upevňovací šroub svěrkový T10 M24x80</t>
  </si>
  <si>
    <t>-373056595</t>
  </si>
  <si>
    <t>553790541</t>
  </si>
  <si>
    <t>939121821</t>
  </si>
  <si>
    <t>5958158070</t>
  </si>
  <si>
    <t>Podložka polyetylenová pod podkladnici 380/160/2 (S4, R4)</t>
  </si>
  <si>
    <t>384722162</t>
  </si>
  <si>
    <t>5958173000</t>
  </si>
  <si>
    <t>Polyetylenové pásy v kotoučích</t>
  </si>
  <si>
    <t>716620041</t>
  </si>
  <si>
    <t>5961178010</t>
  </si>
  <si>
    <t>Zařízení pro snížení přestavného odporu výhybky Válečkové stoličky 1 - základní</t>
  </si>
  <si>
    <t>815315995</t>
  </si>
  <si>
    <t>5961178020</t>
  </si>
  <si>
    <t>Zařízení pro snížení přestavného odporu výhybky Válečkové stoličky - posilovací</t>
  </si>
  <si>
    <t>397072077</t>
  </si>
  <si>
    <t>5961170060</t>
  </si>
  <si>
    <t>Zádržná opěrka proti putování (komplet pro jazky i opornici) S49 R190 pro jazyk ohnutý</t>
  </si>
  <si>
    <t>-1030512972</t>
  </si>
  <si>
    <t>5961170065</t>
  </si>
  <si>
    <t>Zádržná opěrka proti putování (komplet pro jazky i opornici) S49 R190 pro jazyk přímý</t>
  </si>
  <si>
    <t>948345056</t>
  </si>
  <si>
    <t>Kalkulace</t>
  </si>
  <si>
    <t>Barva na obnovu nátěrů</t>
  </si>
  <si>
    <t>kg</t>
  </si>
  <si>
    <t>1426885059</t>
  </si>
  <si>
    <t>Kalkulace.1</t>
  </si>
  <si>
    <t>VP šrouby do klínu srdcovky - sada</t>
  </si>
  <si>
    <t>423261431</t>
  </si>
  <si>
    <t>-850421272</t>
  </si>
  <si>
    <t>1580507846</t>
  </si>
  <si>
    <t>945592555</t>
  </si>
  <si>
    <t>-199655670</t>
  </si>
  <si>
    <t>813418923</t>
  </si>
  <si>
    <t>417585656</t>
  </si>
  <si>
    <t>1533095034</t>
  </si>
  <si>
    <t>1061963598</t>
  </si>
  <si>
    <t>100567518</t>
  </si>
  <si>
    <t>-607275046</t>
  </si>
  <si>
    <t>-512679145</t>
  </si>
  <si>
    <t>-1842700426</t>
  </si>
  <si>
    <t>-916097405</t>
  </si>
  <si>
    <t>5961170070</t>
  </si>
  <si>
    <t>Zádržná opěrka proti putování (komplet pro jazky i opornici) S49 R300 pro jazyk ohnutý i přímý</t>
  </si>
  <si>
    <t>648574045</t>
  </si>
  <si>
    <t>-2053159241</t>
  </si>
  <si>
    <t>-98177715</t>
  </si>
  <si>
    <t>-2101897650</t>
  </si>
  <si>
    <t>-262887958</t>
  </si>
  <si>
    <t>-2111803403</t>
  </si>
  <si>
    <t>-925726029</t>
  </si>
  <si>
    <t>-1709346649</t>
  </si>
  <si>
    <t>-241150411</t>
  </si>
  <si>
    <t>-1995880114</t>
  </si>
  <si>
    <t>1451810215</t>
  </si>
  <si>
    <t>1664187374</t>
  </si>
  <si>
    <t>-1898565761</t>
  </si>
  <si>
    <t>-8090082</t>
  </si>
  <si>
    <t>1825807012</t>
  </si>
  <si>
    <t>-1986658359</t>
  </si>
  <si>
    <t>-682152848</t>
  </si>
  <si>
    <t>1121096897</t>
  </si>
  <si>
    <t>70602444</t>
  </si>
  <si>
    <t>768742942</t>
  </si>
  <si>
    <t>1244440667</t>
  </si>
  <si>
    <t>81133498</t>
  </si>
  <si>
    <t>2000912910</t>
  </si>
  <si>
    <t>-990292281</t>
  </si>
  <si>
    <t>-1695361137</t>
  </si>
  <si>
    <t>-1033060478</t>
  </si>
  <si>
    <t>1619508354</t>
  </si>
  <si>
    <t>-711805249</t>
  </si>
  <si>
    <t>-137016733</t>
  </si>
  <si>
    <t>1652473840</t>
  </si>
  <si>
    <t>VON - Vedlejší a ostatní materiál</t>
  </si>
  <si>
    <t>9903200100</t>
  </si>
  <si>
    <t>Přeprava mechanizace na místo prováděných prací o hmotnosti přes 12 t přes 50 do 100 km</t>
  </si>
  <si>
    <t>1024</t>
  </si>
  <si>
    <t>Poznámka k položce:_x000d_
5xMHS</t>
  </si>
  <si>
    <t>9903200200</t>
  </si>
  <si>
    <t>Přeprava mechanizace na místo prováděných prací o hmotnosti přes 12 t do 200 km</t>
  </si>
  <si>
    <t>Poznámka k položce:_x000d_
ASP, SSP, Stabilizátor, ASPv, kolejový jeřáb</t>
  </si>
  <si>
    <t>022121001</t>
  </si>
  <si>
    <t>Vytýčení trasy inženýrských sítí</t>
  </si>
  <si>
    <t>%</t>
  </si>
  <si>
    <t>021201001</t>
  </si>
  <si>
    <t>Průzkum výskytu škodlivin kontaminace kameniva ropnými látkami</t>
  </si>
  <si>
    <t>022101001</t>
  </si>
  <si>
    <t>Geodetické práce před opravou</t>
  </si>
  <si>
    <t>022101011</t>
  </si>
  <si>
    <t>Geodetické práce v průběhu opravy</t>
  </si>
  <si>
    <t>023121001</t>
  </si>
  <si>
    <t>Projektová dokumentace - přípravné práce Zjednodušený projekt opravy koleje</t>
  </si>
  <si>
    <t>023131001</t>
  </si>
  <si>
    <t>Dokumentace skutečného provedení železničního svršku a spodku</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</si>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</sst>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8"/>
      <color rgb="FF800080"/>
      <name val="Arial CE"/>
    </font>
    <font>
      <sz val="8"/>
      <color rgb="FF505050"/>
      <name val="Arial CE"/>
    </font>
    <font>
      <sz val="8"/>
      <color rgb="FFFF0000"/>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3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20" xfId="0" applyFont="1" applyBorder="1" applyAlignment="1" applyProtection="1">
      <alignment horizontal="left" vertical="center"/>
    </xf>
    <xf numFmtId="0" fontId="9" fillId="0" borderId="20" xfId="0" applyFont="1" applyBorder="1" applyAlignment="1" applyProtection="1">
      <alignment vertical="center"/>
    </xf>
    <xf numFmtId="4" fontId="9" fillId="0" borderId="20" xfId="0" applyNumberFormat="1" applyFont="1" applyBorder="1" applyAlignment="1" applyProtection="1">
      <alignment vertical="center"/>
    </xf>
    <xf numFmtId="0" fontId="9" fillId="0" borderId="3" xfId="0" applyFont="1" applyBorder="1" applyAlignment="1">
      <alignment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9" fillId="0" borderId="0" xfId="0" applyFont="1" applyAlignment="1" applyProtection="1">
      <alignment horizontal="left"/>
    </xf>
    <xf numFmtId="0" fontId="10" fillId="0" borderId="0" xfId="0" applyFont="1" applyAlignment="1" applyProtection="1">
      <protection locked="0"/>
    </xf>
    <xf numFmtId="4" fontId="9"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3" fillId="2" borderId="19" xfId="0" applyFont="1" applyFill="1" applyBorder="1" applyAlignment="1" applyProtection="1">
      <alignment horizontal="left" vertical="center"/>
      <protection locked="0"/>
    </xf>
    <xf numFmtId="0" fontId="33" fillId="0" borderId="20" xfId="0" applyFont="1" applyBorder="1" applyAlignment="1" applyProtection="1">
      <alignment horizontal="center"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167" fontId="20" fillId="2" borderId="22" xfId="0" applyNumberFormat="1" applyFont="1" applyFill="1" applyBorder="1" applyAlignment="1" applyProtection="1">
      <alignment vertical="center"/>
      <protection locked="0"/>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64022XXX</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Oprava kolejí a výhybek v žst. Trutnov hl. n.</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žst. Trutnov hl. n.</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31. 5. 2022</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Správa železnic, s. o.</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bez PD</v>
      </c>
      <c r="AN49" s="63"/>
      <c r="AO49" s="63"/>
      <c r="AP49" s="63"/>
      <c r="AQ49" s="39"/>
      <c r="AR49" s="43"/>
      <c r="AS49" s="73" t="s">
        <v>52</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Správa tratí Hradec Králové</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ROUND(SUM(AG55:AG64),2)</f>
        <v>0</v>
      </c>
      <c r="AH54" s="100"/>
      <c r="AI54" s="100"/>
      <c r="AJ54" s="100"/>
      <c r="AK54" s="100"/>
      <c r="AL54" s="100"/>
      <c r="AM54" s="100"/>
      <c r="AN54" s="101">
        <f>SUM(AG54,AT54)</f>
        <v>0</v>
      </c>
      <c r="AO54" s="101"/>
      <c r="AP54" s="101"/>
      <c r="AQ54" s="102" t="s">
        <v>19</v>
      </c>
      <c r="AR54" s="103"/>
      <c r="AS54" s="104">
        <f>ROUND(SUM(AS55:AS64),2)</f>
        <v>0</v>
      </c>
      <c r="AT54" s="105">
        <f>ROUND(SUM(AV54:AW54),2)</f>
        <v>0</v>
      </c>
      <c r="AU54" s="106">
        <f>ROUND(SUM(AU55:AU64),5)</f>
        <v>0</v>
      </c>
      <c r="AV54" s="105">
        <f>ROUND(AZ54*L29,2)</f>
        <v>0</v>
      </c>
      <c r="AW54" s="105">
        <f>ROUND(BA54*L30,2)</f>
        <v>0</v>
      </c>
      <c r="AX54" s="105">
        <f>ROUND(BB54*L29,2)</f>
        <v>0</v>
      </c>
      <c r="AY54" s="105">
        <f>ROUND(BC54*L30,2)</f>
        <v>0</v>
      </c>
      <c r="AZ54" s="105">
        <f>ROUND(SUM(AZ55:AZ64),2)</f>
        <v>0</v>
      </c>
      <c r="BA54" s="105">
        <f>ROUND(SUM(BA55:BA64),2)</f>
        <v>0</v>
      </c>
      <c r="BB54" s="105">
        <f>ROUND(SUM(BB55:BB64),2)</f>
        <v>0</v>
      </c>
      <c r="BC54" s="105">
        <f>ROUND(SUM(BC55:BC64),2)</f>
        <v>0</v>
      </c>
      <c r="BD54" s="107">
        <f>ROUND(SUM(BD55:BD64),2)</f>
        <v>0</v>
      </c>
      <c r="BE54" s="6"/>
      <c r="BS54" s="108" t="s">
        <v>71</v>
      </c>
      <c r="BT54" s="108" t="s">
        <v>72</v>
      </c>
      <c r="BU54" s="109" t="s">
        <v>73</v>
      </c>
      <c r="BV54" s="108" t="s">
        <v>74</v>
      </c>
      <c r="BW54" s="108" t="s">
        <v>5</v>
      </c>
      <c r="BX54" s="108" t="s">
        <v>75</v>
      </c>
      <c r="CL54" s="108" t="s">
        <v>19</v>
      </c>
    </row>
    <row r="55" s="7" customFormat="1" ht="16.5" customHeight="1">
      <c r="A55" s="110" t="s">
        <v>76</v>
      </c>
      <c r="B55" s="111"/>
      <c r="C55" s="112"/>
      <c r="D55" s="113" t="s">
        <v>77</v>
      </c>
      <c r="E55" s="113"/>
      <c r="F55" s="113"/>
      <c r="G55" s="113"/>
      <c r="H55" s="113"/>
      <c r="I55" s="114"/>
      <c r="J55" s="113" t="s">
        <v>78</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'SO 01 - Oprava koleje v k...'!J30</f>
        <v>0</v>
      </c>
      <c r="AH55" s="114"/>
      <c r="AI55" s="114"/>
      <c r="AJ55" s="114"/>
      <c r="AK55" s="114"/>
      <c r="AL55" s="114"/>
      <c r="AM55" s="114"/>
      <c r="AN55" s="115">
        <f>SUM(AG55,AT55)</f>
        <v>0</v>
      </c>
      <c r="AO55" s="114"/>
      <c r="AP55" s="114"/>
      <c r="AQ55" s="116" t="s">
        <v>79</v>
      </c>
      <c r="AR55" s="117"/>
      <c r="AS55" s="118">
        <v>0</v>
      </c>
      <c r="AT55" s="119">
        <f>ROUND(SUM(AV55:AW55),2)</f>
        <v>0</v>
      </c>
      <c r="AU55" s="120">
        <f>'SO 01 - Oprava koleje v k...'!P79</f>
        <v>0</v>
      </c>
      <c r="AV55" s="119">
        <f>'SO 01 - Oprava koleje v k...'!J33</f>
        <v>0</v>
      </c>
      <c r="AW55" s="119">
        <f>'SO 01 - Oprava koleje v k...'!J34</f>
        <v>0</v>
      </c>
      <c r="AX55" s="119">
        <f>'SO 01 - Oprava koleje v k...'!J35</f>
        <v>0</v>
      </c>
      <c r="AY55" s="119">
        <f>'SO 01 - Oprava koleje v k...'!J36</f>
        <v>0</v>
      </c>
      <c r="AZ55" s="119">
        <f>'SO 01 - Oprava koleje v k...'!F33</f>
        <v>0</v>
      </c>
      <c r="BA55" s="119">
        <f>'SO 01 - Oprava koleje v k...'!F34</f>
        <v>0</v>
      </c>
      <c r="BB55" s="119">
        <f>'SO 01 - Oprava koleje v k...'!F35</f>
        <v>0</v>
      </c>
      <c r="BC55" s="119">
        <f>'SO 01 - Oprava koleje v k...'!F36</f>
        <v>0</v>
      </c>
      <c r="BD55" s="121">
        <f>'SO 01 - Oprava koleje v k...'!F37</f>
        <v>0</v>
      </c>
      <c r="BE55" s="7"/>
      <c r="BT55" s="122" t="s">
        <v>80</v>
      </c>
      <c r="BV55" s="122" t="s">
        <v>74</v>
      </c>
      <c r="BW55" s="122" t="s">
        <v>81</v>
      </c>
      <c r="BX55" s="122" t="s">
        <v>5</v>
      </c>
      <c r="CL55" s="122" t="s">
        <v>19</v>
      </c>
      <c r="CM55" s="122" t="s">
        <v>82</v>
      </c>
    </row>
    <row r="56" s="7" customFormat="1" ht="24.75" customHeight="1">
      <c r="A56" s="110" t="s">
        <v>76</v>
      </c>
      <c r="B56" s="111"/>
      <c r="C56" s="112"/>
      <c r="D56" s="113" t="s">
        <v>83</v>
      </c>
      <c r="E56" s="113"/>
      <c r="F56" s="113"/>
      <c r="G56" s="113"/>
      <c r="H56" s="113"/>
      <c r="I56" s="114"/>
      <c r="J56" s="113" t="s">
        <v>84</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'SO 02 - Oprava výhybek č....'!J30</f>
        <v>0</v>
      </c>
      <c r="AH56" s="114"/>
      <c r="AI56" s="114"/>
      <c r="AJ56" s="114"/>
      <c r="AK56" s="114"/>
      <c r="AL56" s="114"/>
      <c r="AM56" s="114"/>
      <c r="AN56" s="115">
        <f>SUM(AG56,AT56)</f>
        <v>0</v>
      </c>
      <c r="AO56" s="114"/>
      <c r="AP56" s="114"/>
      <c r="AQ56" s="116" t="s">
        <v>79</v>
      </c>
      <c r="AR56" s="117"/>
      <c r="AS56" s="118">
        <v>0</v>
      </c>
      <c r="AT56" s="119">
        <f>ROUND(SUM(AV56:AW56),2)</f>
        <v>0</v>
      </c>
      <c r="AU56" s="120">
        <f>'SO 02 - Oprava výhybek č....'!P79</f>
        <v>0</v>
      </c>
      <c r="AV56" s="119">
        <f>'SO 02 - Oprava výhybek č....'!J33</f>
        <v>0</v>
      </c>
      <c r="AW56" s="119">
        <f>'SO 02 - Oprava výhybek č....'!J34</f>
        <v>0</v>
      </c>
      <c r="AX56" s="119">
        <f>'SO 02 - Oprava výhybek č....'!J35</f>
        <v>0</v>
      </c>
      <c r="AY56" s="119">
        <f>'SO 02 - Oprava výhybek č....'!J36</f>
        <v>0</v>
      </c>
      <c r="AZ56" s="119">
        <f>'SO 02 - Oprava výhybek č....'!F33</f>
        <v>0</v>
      </c>
      <c r="BA56" s="119">
        <f>'SO 02 - Oprava výhybek č....'!F34</f>
        <v>0</v>
      </c>
      <c r="BB56" s="119">
        <f>'SO 02 - Oprava výhybek č....'!F35</f>
        <v>0</v>
      </c>
      <c r="BC56" s="119">
        <f>'SO 02 - Oprava výhybek č....'!F36</f>
        <v>0</v>
      </c>
      <c r="BD56" s="121">
        <f>'SO 02 - Oprava výhybek č....'!F37</f>
        <v>0</v>
      </c>
      <c r="BE56" s="7"/>
      <c r="BT56" s="122" t="s">
        <v>80</v>
      </c>
      <c r="BV56" s="122" t="s">
        <v>74</v>
      </c>
      <c r="BW56" s="122" t="s">
        <v>85</v>
      </c>
      <c r="BX56" s="122" t="s">
        <v>5</v>
      </c>
      <c r="CL56" s="122" t="s">
        <v>19</v>
      </c>
      <c r="CM56" s="122" t="s">
        <v>82</v>
      </c>
    </row>
    <row r="57" s="7" customFormat="1" ht="16.5" customHeight="1">
      <c r="A57" s="110" t="s">
        <v>76</v>
      </c>
      <c r="B57" s="111"/>
      <c r="C57" s="112"/>
      <c r="D57" s="113" t="s">
        <v>86</v>
      </c>
      <c r="E57" s="113"/>
      <c r="F57" s="113"/>
      <c r="G57" s="113"/>
      <c r="H57" s="113"/>
      <c r="I57" s="114"/>
      <c r="J57" s="113" t="s">
        <v>87</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'SO 03 - Oprava výhybek č....'!J30</f>
        <v>0</v>
      </c>
      <c r="AH57" s="114"/>
      <c r="AI57" s="114"/>
      <c r="AJ57" s="114"/>
      <c r="AK57" s="114"/>
      <c r="AL57" s="114"/>
      <c r="AM57" s="114"/>
      <c r="AN57" s="115">
        <f>SUM(AG57,AT57)</f>
        <v>0</v>
      </c>
      <c r="AO57" s="114"/>
      <c r="AP57" s="114"/>
      <c r="AQ57" s="116" t="s">
        <v>79</v>
      </c>
      <c r="AR57" s="117"/>
      <c r="AS57" s="118">
        <v>0</v>
      </c>
      <c r="AT57" s="119">
        <f>ROUND(SUM(AV57:AW57),2)</f>
        <v>0</v>
      </c>
      <c r="AU57" s="120">
        <f>'SO 03 - Oprava výhybek č....'!P79</f>
        <v>0</v>
      </c>
      <c r="AV57" s="119">
        <f>'SO 03 - Oprava výhybek č....'!J33</f>
        <v>0</v>
      </c>
      <c r="AW57" s="119">
        <f>'SO 03 - Oprava výhybek č....'!J34</f>
        <v>0</v>
      </c>
      <c r="AX57" s="119">
        <f>'SO 03 - Oprava výhybek č....'!J35</f>
        <v>0</v>
      </c>
      <c r="AY57" s="119">
        <f>'SO 03 - Oprava výhybek č....'!J36</f>
        <v>0</v>
      </c>
      <c r="AZ57" s="119">
        <f>'SO 03 - Oprava výhybek č....'!F33</f>
        <v>0</v>
      </c>
      <c r="BA57" s="119">
        <f>'SO 03 - Oprava výhybek č....'!F34</f>
        <v>0</v>
      </c>
      <c r="BB57" s="119">
        <f>'SO 03 - Oprava výhybek č....'!F35</f>
        <v>0</v>
      </c>
      <c r="BC57" s="119">
        <f>'SO 03 - Oprava výhybek č....'!F36</f>
        <v>0</v>
      </c>
      <c r="BD57" s="121">
        <f>'SO 03 - Oprava výhybek č....'!F37</f>
        <v>0</v>
      </c>
      <c r="BE57" s="7"/>
      <c r="BT57" s="122" t="s">
        <v>80</v>
      </c>
      <c r="BV57" s="122" t="s">
        <v>74</v>
      </c>
      <c r="BW57" s="122" t="s">
        <v>88</v>
      </c>
      <c r="BX57" s="122" t="s">
        <v>5</v>
      </c>
      <c r="CL57" s="122" t="s">
        <v>19</v>
      </c>
      <c r="CM57" s="122" t="s">
        <v>82</v>
      </c>
    </row>
    <row r="58" s="7" customFormat="1" ht="16.5" customHeight="1">
      <c r="A58" s="110" t="s">
        <v>76</v>
      </c>
      <c r="B58" s="111"/>
      <c r="C58" s="112"/>
      <c r="D58" s="113" t="s">
        <v>89</v>
      </c>
      <c r="E58" s="113"/>
      <c r="F58" s="113"/>
      <c r="G58" s="113"/>
      <c r="H58" s="113"/>
      <c r="I58" s="114"/>
      <c r="J58" s="113" t="s">
        <v>90</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'SO 04 - Oprava výhybek č....'!J30</f>
        <v>0</v>
      </c>
      <c r="AH58" s="114"/>
      <c r="AI58" s="114"/>
      <c r="AJ58" s="114"/>
      <c r="AK58" s="114"/>
      <c r="AL58" s="114"/>
      <c r="AM58" s="114"/>
      <c r="AN58" s="115">
        <f>SUM(AG58,AT58)</f>
        <v>0</v>
      </c>
      <c r="AO58" s="114"/>
      <c r="AP58" s="114"/>
      <c r="AQ58" s="116" t="s">
        <v>79</v>
      </c>
      <c r="AR58" s="117"/>
      <c r="AS58" s="118">
        <v>0</v>
      </c>
      <c r="AT58" s="119">
        <f>ROUND(SUM(AV58:AW58),2)</f>
        <v>0</v>
      </c>
      <c r="AU58" s="120">
        <f>'SO 04 - Oprava výhybek č....'!P79</f>
        <v>0</v>
      </c>
      <c r="AV58" s="119">
        <f>'SO 04 - Oprava výhybek č....'!J33</f>
        <v>0</v>
      </c>
      <c r="AW58" s="119">
        <f>'SO 04 - Oprava výhybek č....'!J34</f>
        <v>0</v>
      </c>
      <c r="AX58" s="119">
        <f>'SO 04 - Oprava výhybek č....'!J35</f>
        <v>0</v>
      </c>
      <c r="AY58" s="119">
        <f>'SO 04 - Oprava výhybek č....'!J36</f>
        <v>0</v>
      </c>
      <c r="AZ58" s="119">
        <f>'SO 04 - Oprava výhybek č....'!F33</f>
        <v>0</v>
      </c>
      <c r="BA58" s="119">
        <f>'SO 04 - Oprava výhybek č....'!F34</f>
        <v>0</v>
      </c>
      <c r="BB58" s="119">
        <f>'SO 04 - Oprava výhybek č....'!F35</f>
        <v>0</v>
      </c>
      <c r="BC58" s="119">
        <f>'SO 04 - Oprava výhybek č....'!F36</f>
        <v>0</v>
      </c>
      <c r="BD58" s="121">
        <f>'SO 04 - Oprava výhybek č....'!F37</f>
        <v>0</v>
      </c>
      <c r="BE58" s="7"/>
      <c r="BT58" s="122" t="s">
        <v>80</v>
      </c>
      <c r="BV58" s="122" t="s">
        <v>74</v>
      </c>
      <c r="BW58" s="122" t="s">
        <v>91</v>
      </c>
      <c r="BX58" s="122" t="s">
        <v>5</v>
      </c>
      <c r="CL58" s="122" t="s">
        <v>19</v>
      </c>
      <c r="CM58" s="122" t="s">
        <v>82</v>
      </c>
    </row>
    <row r="59" s="7" customFormat="1" ht="16.5" customHeight="1">
      <c r="A59" s="110" t="s">
        <v>76</v>
      </c>
      <c r="B59" s="111"/>
      <c r="C59" s="112"/>
      <c r="D59" s="113" t="s">
        <v>92</v>
      </c>
      <c r="E59" s="113"/>
      <c r="F59" s="113"/>
      <c r="G59" s="113"/>
      <c r="H59" s="113"/>
      <c r="I59" s="114"/>
      <c r="J59" s="113" t="s">
        <v>93</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5">
        <f>'SO 05 - Oprava výhybky č....'!J30</f>
        <v>0</v>
      </c>
      <c r="AH59" s="114"/>
      <c r="AI59" s="114"/>
      <c r="AJ59" s="114"/>
      <c r="AK59" s="114"/>
      <c r="AL59" s="114"/>
      <c r="AM59" s="114"/>
      <c r="AN59" s="115">
        <f>SUM(AG59,AT59)</f>
        <v>0</v>
      </c>
      <c r="AO59" s="114"/>
      <c r="AP59" s="114"/>
      <c r="AQ59" s="116" t="s">
        <v>79</v>
      </c>
      <c r="AR59" s="117"/>
      <c r="AS59" s="118">
        <v>0</v>
      </c>
      <c r="AT59" s="119">
        <f>ROUND(SUM(AV59:AW59),2)</f>
        <v>0</v>
      </c>
      <c r="AU59" s="120">
        <f>'SO 05 - Oprava výhybky č....'!P79</f>
        <v>0</v>
      </c>
      <c r="AV59" s="119">
        <f>'SO 05 - Oprava výhybky č....'!J33</f>
        <v>0</v>
      </c>
      <c r="AW59" s="119">
        <f>'SO 05 - Oprava výhybky č....'!J34</f>
        <v>0</v>
      </c>
      <c r="AX59" s="119">
        <f>'SO 05 - Oprava výhybky č....'!J35</f>
        <v>0</v>
      </c>
      <c r="AY59" s="119">
        <f>'SO 05 - Oprava výhybky č....'!J36</f>
        <v>0</v>
      </c>
      <c r="AZ59" s="119">
        <f>'SO 05 - Oprava výhybky č....'!F33</f>
        <v>0</v>
      </c>
      <c r="BA59" s="119">
        <f>'SO 05 - Oprava výhybky č....'!F34</f>
        <v>0</v>
      </c>
      <c r="BB59" s="119">
        <f>'SO 05 - Oprava výhybky č....'!F35</f>
        <v>0</v>
      </c>
      <c r="BC59" s="119">
        <f>'SO 05 - Oprava výhybky č....'!F36</f>
        <v>0</v>
      </c>
      <c r="BD59" s="121">
        <f>'SO 05 - Oprava výhybky č....'!F37</f>
        <v>0</v>
      </c>
      <c r="BE59" s="7"/>
      <c r="BT59" s="122" t="s">
        <v>80</v>
      </c>
      <c r="BV59" s="122" t="s">
        <v>74</v>
      </c>
      <c r="BW59" s="122" t="s">
        <v>94</v>
      </c>
      <c r="BX59" s="122" t="s">
        <v>5</v>
      </c>
      <c r="CL59" s="122" t="s">
        <v>19</v>
      </c>
      <c r="CM59" s="122" t="s">
        <v>82</v>
      </c>
    </row>
    <row r="60" s="7" customFormat="1" ht="16.5" customHeight="1">
      <c r="A60" s="110" t="s">
        <v>76</v>
      </c>
      <c r="B60" s="111"/>
      <c r="C60" s="112"/>
      <c r="D60" s="113" t="s">
        <v>95</v>
      </c>
      <c r="E60" s="113"/>
      <c r="F60" s="113"/>
      <c r="G60" s="113"/>
      <c r="H60" s="113"/>
      <c r="I60" s="114"/>
      <c r="J60" s="113" t="s">
        <v>96</v>
      </c>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5">
        <f>'SO 06 - Oprava koleje č. 2'!J30</f>
        <v>0</v>
      </c>
      <c r="AH60" s="114"/>
      <c r="AI60" s="114"/>
      <c r="AJ60" s="114"/>
      <c r="AK60" s="114"/>
      <c r="AL60" s="114"/>
      <c r="AM60" s="114"/>
      <c r="AN60" s="115">
        <f>SUM(AG60,AT60)</f>
        <v>0</v>
      </c>
      <c r="AO60" s="114"/>
      <c r="AP60" s="114"/>
      <c r="AQ60" s="116" t="s">
        <v>79</v>
      </c>
      <c r="AR60" s="117"/>
      <c r="AS60" s="118">
        <v>0</v>
      </c>
      <c r="AT60" s="119">
        <f>ROUND(SUM(AV60:AW60),2)</f>
        <v>0</v>
      </c>
      <c r="AU60" s="120">
        <f>'SO 06 - Oprava koleje č. 2'!P79</f>
        <v>0</v>
      </c>
      <c r="AV60" s="119">
        <f>'SO 06 - Oprava koleje č. 2'!J33</f>
        <v>0</v>
      </c>
      <c r="AW60" s="119">
        <f>'SO 06 - Oprava koleje č. 2'!J34</f>
        <v>0</v>
      </c>
      <c r="AX60" s="119">
        <f>'SO 06 - Oprava koleje č. 2'!J35</f>
        <v>0</v>
      </c>
      <c r="AY60" s="119">
        <f>'SO 06 - Oprava koleje č. 2'!J36</f>
        <v>0</v>
      </c>
      <c r="AZ60" s="119">
        <f>'SO 06 - Oprava koleje č. 2'!F33</f>
        <v>0</v>
      </c>
      <c r="BA60" s="119">
        <f>'SO 06 - Oprava koleje č. 2'!F34</f>
        <v>0</v>
      </c>
      <c r="BB60" s="119">
        <f>'SO 06 - Oprava koleje č. 2'!F35</f>
        <v>0</v>
      </c>
      <c r="BC60" s="119">
        <f>'SO 06 - Oprava koleje č. 2'!F36</f>
        <v>0</v>
      </c>
      <c r="BD60" s="121">
        <f>'SO 06 - Oprava koleje č. 2'!F37</f>
        <v>0</v>
      </c>
      <c r="BE60" s="7"/>
      <c r="BT60" s="122" t="s">
        <v>80</v>
      </c>
      <c r="BV60" s="122" t="s">
        <v>74</v>
      </c>
      <c r="BW60" s="122" t="s">
        <v>97</v>
      </c>
      <c r="BX60" s="122" t="s">
        <v>5</v>
      </c>
      <c r="CL60" s="122" t="s">
        <v>19</v>
      </c>
      <c r="CM60" s="122" t="s">
        <v>82</v>
      </c>
    </row>
    <row r="61" s="7" customFormat="1" ht="24.75" customHeight="1">
      <c r="A61" s="110" t="s">
        <v>76</v>
      </c>
      <c r="B61" s="111"/>
      <c r="C61" s="112"/>
      <c r="D61" s="113" t="s">
        <v>98</v>
      </c>
      <c r="E61" s="113"/>
      <c r="F61" s="113"/>
      <c r="G61" s="113"/>
      <c r="H61" s="113"/>
      <c r="I61" s="114"/>
      <c r="J61" s="113" t="s">
        <v>99</v>
      </c>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5">
        <f>'OBJ 1 - NEOCEŇOVAT - Mate...'!J30</f>
        <v>0</v>
      </c>
      <c r="AH61" s="114"/>
      <c r="AI61" s="114"/>
      <c r="AJ61" s="114"/>
      <c r="AK61" s="114"/>
      <c r="AL61" s="114"/>
      <c r="AM61" s="114"/>
      <c r="AN61" s="115">
        <f>SUM(AG61,AT61)</f>
        <v>0</v>
      </c>
      <c r="AO61" s="114"/>
      <c r="AP61" s="114"/>
      <c r="AQ61" s="116" t="s">
        <v>79</v>
      </c>
      <c r="AR61" s="117"/>
      <c r="AS61" s="118">
        <v>0</v>
      </c>
      <c r="AT61" s="119">
        <f>ROUND(SUM(AV61:AW61),2)</f>
        <v>0</v>
      </c>
      <c r="AU61" s="120">
        <f>'OBJ 1 - NEOCEŇOVAT - Mate...'!P85</f>
        <v>0</v>
      </c>
      <c r="AV61" s="119">
        <f>'OBJ 1 - NEOCEŇOVAT - Mate...'!J33</f>
        <v>0</v>
      </c>
      <c r="AW61" s="119">
        <f>'OBJ 1 - NEOCEŇOVAT - Mate...'!J34</f>
        <v>0</v>
      </c>
      <c r="AX61" s="119">
        <f>'OBJ 1 - NEOCEŇOVAT - Mate...'!J35</f>
        <v>0</v>
      </c>
      <c r="AY61" s="119">
        <f>'OBJ 1 - NEOCEŇOVAT - Mate...'!J36</f>
        <v>0</v>
      </c>
      <c r="AZ61" s="119">
        <f>'OBJ 1 - NEOCEŇOVAT - Mate...'!F33</f>
        <v>0</v>
      </c>
      <c r="BA61" s="119">
        <f>'OBJ 1 - NEOCEŇOVAT - Mate...'!F34</f>
        <v>0</v>
      </c>
      <c r="BB61" s="119">
        <f>'OBJ 1 - NEOCEŇOVAT - Mate...'!F35</f>
        <v>0</v>
      </c>
      <c r="BC61" s="119">
        <f>'OBJ 1 - NEOCEŇOVAT - Mate...'!F36</f>
        <v>0</v>
      </c>
      <c r="BD61" s="121">
        <f>'OBJ 1 - NEOCEŇOVAT - Mate...'!F37</f>
        <v>0</v>
      </c>
      <c r="BE61" s="7"/>
      <c r="BT61" s="122" t="s">
        <v>80</v>
      </c>
      <c r="BV61" s="122" t="s">
        <v>74</v>
      </c>
      <c r="BW61" s="122" t="s">
        <v>100</v>
      </c>
      <c r="BX61" s="122" t="s">
        <v>5</v>
      </c>
      <c r="CL61" s="122" t="s">
        <v>19</v>
      </c>
      <c r="CM61" s="122" t="s">
        <v>82</v>
      </c>
    </row>
    <row r="62" s="7" customFormat="1" ht="24.75" customHeight="1">
      <c r="A62" s="110" t="s">
        <v>76</v>
      </c>
      <c r="B62" s="111"/>
      <c r="C62" s="112"/>
      <c r="D62" s="113" t="s">
        <v>101</v>
      </c>
      <c r="E62" s="113"/>
      <c r="F62" s="113"/>
      <c r="G62" s="113"/>
      <c r="H62" s="113"/>
      <c r="I62" s="114"/>
      <c r="J62" s="113" t="s">
        <v>102</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'OBJ 2 - NEOCEŇOVAT - Mate...'!J30</f>
        <v>0</v>
      </c>
      <c r="AH62" s="114"/>
      <c r="AI62" s="114"/>
      <c r="AJ62" s="114"/>
      <c r="AK62" s="114"/>
      <c r="AL62" s="114"/>
      <c r="AM62" s="114"/>
      <c r="AN62" s="115">
        <f>SUM(AG62,AT62)</f>
        <v>0</v>
      </c>
      <c r="AO62" s="114"/>
      <c r="AP62" s="114"/>
      <c r="AQ62" s="116" t="s">
        <v>79</v>
      </c>
      <c r="AR62" s="117"/>
      <c r="AS62" s="118">
        <v>0</v>
      </c>
      <c r="AT62" s="119">
        <f>ROUND(SUM(AV62:AW62),2)</f>
        <v>0</v>
      </c>
      <c r="AU62" s="120">
        <f>'OBJ 2 - NEOCEŇOVAT - Mate...'!P83</f>
        <v>0</v>
      </c>
      <c r="AV62" s="119">
        <f>'OBJ 2 - NEOCEŇOVAT - Mate...'!J33</f>
        <v>0</v>
      </c>
      <c r="AW62" s="119">
        <f>'OBJ 2 - NEOCEŇOVAT - Mate...'!J34</f>
        <v>0</v>
      </c>
      <c r="AX62" s="119">
        <f>'OBJ 2 - NEOCEŇOVAT - Mate...'!J35</f>
        <v>0</v>
      </c>
      <c r="AY62" s="119">
        <f>'OBJ 2 - NEOCEŇOVAT - Mate...'!J36</f>
        <v>0</v>
      </c>
      <c r="AZ62" s="119">
        <f>'OBJ 2 - NEOCEŇOVAT - Mate...'!F33</f>
        <v>0</v>
      </c>
      <c r="BA62" s="119">
        <f>'OBJ 2 - NEOCEŇOVAT - Mate...'!F34</f>
        <v>0</v>
      </c>
      <c r="BB62" s="119">
        <f>'OBJ 2 - NEOCEŇOVAT - Mate...'!F35</f>
        <v>0</v>
      </c>
      <c r="BC62" s="119">
        <f>'OBJ 2 - NEOCEŇOVAT - Mate...'!F36</f>
        <v>0</v>
      </c>
      <c r="BD62" s="121">
        <f>'OBJ 2 - NEOCEŇOVAT - Mate...'!F37</f>
        <v>0</v>
      </c>
      <c r="BE62" s="7"/>
      <c r="BT62" s="122" t="s">
        <v>80</v>
      </c>
      <c r="BV62" s="122" t="s">
        <v>74</v>
      </c>
      <c r="BW62" s="122" t="s">
        <v>103</v>
      </c>
      <c r="BX62" s="122" t="s">
        <v>5</v>
      </c>
      <c r="CL62" s="122" t="s">
        <v>19</v>
      </c>
      <c r="CM62" s="122" t="s">
        <v>82</v>
      </c>
    </row>
    <row r="63" s="7" customFormat="1" ht="16.5" customHeight="1">
      <c r="A63" s="110" t="s">
        <v>76</v>
      </c>
      <c r="B63" s="111"/>
      <c r="C63" s="112"/>
      <c r="D63" s="113" t="s">
        <v>104</v>
      </c>
      <c r="E63" s="113"/>
      <c r="F63" s="113"/>
      <c r="G63" s="113"/>
      <c r="H63" s="113"/>
      <c r="I63" s="114"/>
      <c r="J63" s="113" t="s">
        <v>105</v>
      </c>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5">
        <f>'MZH - Materiál  dodávaný ...'!J30</f>
        <v>0</v>
      </c>
      <c r="AH63" s="114"/>
      <c r="AI63" s="114"/>
      <c r="AJ63" s="114"/>
      <c r="AK63" s="114"/>
      <c r="AL63" s="114"/>
      <c r="AM63" s="114"/>
      <c r="AN63" s="115">
        <f>SUM(AG63,AT63)</f>
        <v>0</v>
      </c>
      <c r="AO63" s="114"/>
      <c r="AP63" s="114"/>
      <c r="AQ63" s="116" t="s">
        <v>79</v>
      </c>
      <c r="AR63" s="117"/>
      <c r="AS63" s="118">
        <v>0</v>
      </c>
      <c r="AT63" s="119">
        <f>ROUND(SUM(AV63:AW63),2)</f>
        <v>0</v>
      </c>
      <c r="AU63" s="120">
        <f>'MZH - Materiál  dodávaný ...'!P85</f>
        <v>0</v>
      </c>
      <c r="AV63" s="119">
        <f>'MZH - Materiál  dodávaný ...'!J33</f>
        <v>0</v>
      </c>
      <c r="AW63" s="119">
        <f>'MZH - Materiál  dodávaný ...'!J34</f>
        <v>0</v>
      </c>
      <c r="AX63" s="119">
        <f>'MZH - Materiál  dodávaný ...'!J35</f>
        <v>0</v>
      </c>
      <c r="AY63" s="119">
        <f>'MZH - Materiál  dodávaný ...'!J36</f>
        <v>0</v>
      </c>
      <c r="AZ63" s="119">
        <f>'MZH - Materiál  dodávaný ...'!F33</f>
        <v>0</v>
      </c>
      <c r="BA63" s="119">
        <f>'MZH - Materiál  dodávaný ...'!F34</f>
        <v>0</v>
      </c>
      <c r="BB63" s="119">
        <f>'MZH - Materiál  dodávaný ...'!F35</f>
        <v>0</v>
      </c>
      <c r="BC63" s="119">
        <f>'MZH - Materiál  dodávaný ...'!F36</f>
        <v>0</v>
      </c>
      <c r="BD63" s="121">
        <f>'MZH - Materiál  dodávaný ...'!F37</f>
        <v>0</v>
      </c>
      <c r="BE63" s="7"/>
      <c r="BT63" s="122" t="s">
        <v>80</v>
      </c>
      <c r="BV63" s="122" t="s">
        <v>74</v>
      </c>
      <c r="BW63" s="122" t="s">
        <v>106</v>
      </c>
      <c r="BX63" s="122" t="s">
        <v>5</v>
      </c>
      <c r="CL63" s="122" t="s">
        <v>19</v>
      </c>
      <c r="CM63" s="122" t="s">
        <v>82</v>
      </c>
    </row>
    <row r="64" s="7" customFormat="1" ht="16.5" customHeight="1">
      <c r="A64" s="110" t="s">
        <v>76</v>
      </c>
      <c r="B64" s="111"/>
      <c r="C64" s="112"/>
      <c r="D64" s="113" t="s">
        <v>107</v>
      </c>
      <c r="E64" s="113"/>
      <c r="F64" s="113"/>
      <c r="G64" s="113"/>
      <c r="H64" s="113"/>
      <c r="I64" s="114"/>
      <c r="J64" s="113" t="s">
        <v>108</v>
      </c>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5">
        <f>'VON - Vedlejší a ostatní ...'!J30</f>
        <v>0</v>
      </c>
      <c r="AH64" s="114"/>
      <c r="AI64" s="114"/>
      <c r="AJ64" s="114"/>
      <c r="AK64" s="114"/>
      <c r="AL64" s="114"/>
      <c r="AM64" s="114"/>
      <c r="AN64" s="115">
        <f>SUM(AG64,AT64)</f>
        <v>0</v>
      </c>
      <c r="AO64" s="114"/>
      <c r="AP64" s="114"/>
      <c r="AQ64" s="116" t="s">
        <v>79</v>
      </c>
      <c r="AR64" s="117"/>
      <c r="AS64" s="123">
        <v>0</v>
      </c>
      <c r="AT64" s="124">
        <f>ROUND(SUM(AV64:AW64),2)</f>
        <v>0</v>
      </c>
      <c r="AU64" s="125">
        <f>'VON - Vedlejší a ostatní ...'!P79</f>
        <v>0</v>
      </c>
      <c r="AV64" s="124">
        <f>'VON - Vedlejší a ostatní ...'!J33</f>
        <v>0</v>
      </c>
      <c r="AW64" s="124">
        <f>'VON - Vedlejší a ostatní ...'!J34</f>
        <v>0</v>
      </c>
      <c r="AX64" s="124">
        <f>'VON - Vedlejší a ostatní ...'!J35</f>
        <v>0</v>
      </c>
      <c r="AY64" s="124">
        <f>'VON - Vedlejší a ostatní ...'!J36</f>
        <v>0</v>
      </c>
      <c r="AZ64" s="124">
        <f>'VON - Vedlejší a ostatní ...'!F33</f>
        <v>0</v>
      </c>
      <c r="BA64" s="124">
        <f>'VON - Vedlejší a ostatní ...'!F34</f>
        <v>0</v>
      </c>
      <c r="BB64" s="124">
        <f>'VON - Vedlejší a ostatní ...'!F35</f>
        <v>0</v>
      </c>
      <c r="BC64" s="124">
        <f>'VON - Vedlejší a ostatní ...'!F36</f>
        <v>0</v>
      </c>
      <c r="BD64" s="126">
        <f>'VON - Vedlejší a ostatní ...'!F37</f>
        <v>0</v>
      </c>
      <c r="BE64" s="7"/>
      <c r="BT64" s="122" t="s">
        <v>80</v>
      </c>
      <c r="BV64" s="122" t="s">
        <v>74</v>
      </c>
      <c r="BW64" s="122" t="s">
        <v>109</v>
      </c>
      <c r="BX64" s="122" t="s">
        <v>5</v>
      </c>
      <c r="CL64" s="122" t="s">
        <v>19</v>
      </c>
      <c r="CM64" s="122" t="s">
        <v>82</v>
      </c>
    </row>
    <row r="65" s="2" customFormat="1" ht="30" customHeight="1">
      <c r="A65" s="37"/>
      <c r="B65" s="38"/>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43"/>
      <c r="AS65" s="37"/>
      <c r="AT65" s="37"/>
      <c r="AU65" s="37"/>
      <c r="AV65" s="37"/>
      <c r="AW65" s="37"/>
      <c r="AX65" s="37"/>
      <c r="AY65" s="37"/>
      <c r="AZ65" s="37"/>
      <c r="BA65" s="37"/>
      <c r="BB65" s="37"/>
      <c r="BC65" s="37"/>
      <c r="BD65" s="37"/>
      <c r="BE65" s="37"/>
    </row>
    <row r="66" s="2" customFormat="1" ht="6.96" customHeight="1">
      <c r="A66" s="37"/>
      <c r="B66" s="58"/>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43"/>
      <c r="AS66" s="37"/>
      <c r="AT66" s="37"/>
      <c r="AU66" s="37"/>
      <c r="AV66" s="37"/>
      <c r="AW66" s="37"/>
      <c r="AX66" s="37"/>
      <c r="AY66" s="37"/>
      <c r="AZ66" s="37"/>
      <c r="BA66" s="37"/>
      <c r="BB66" s="37"/>
      <c r="BC66" s="37"/>
      <c r="BD66" s="37"/>
      <c r="BE66" s="37"/>
    </row>
  </sheetData>
  <sheetProtection sheet="1" formatColumns="0" formatRows="0" objects="1" scenarios="1" spinCount="100000" saltValue="Z999aFAMC6y4/vJqGY7Ce0VLSZu2l5ICmRFkT9bHVVPNREUtWjVgBO6YRbWaytxNaOkdubWd9rB6jG1MN2pyjg==" hashValue="MMKRsJEiMckwXL+wBcykO64653v7NMAi7MrFhWtd2fB9AC1c73t8CMfXsQP+Utk3c/sbc42S/hEQVn4MLZwL0g==" algorithmName="SHA-512" password="CC35"/>
  <mergeCells count="78">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54:AP54"/>
  </mergeCells>
  <hyperlinks>
    <hyperlink ref="A55" location="'SO 01 - Oprava koleje v k...'!C2" display="/"/>
    <hyperlink ref="A56" location="'SO 02 - Oprava výhybek č....'!C2" display="/"/>
    <hyperlink ref="A57" location="'SO 03 - Oprava výhybek č....'!C2" display="/"/>
    <hyperlink ref="A58" location="'SO 04 - Oprava výhybek č....'!C2" display="/"/>
    <hyperlink ref="A59" location="'SO 05 - Oprava výhybky č....'!C2" display="/"/>
    <hyperlink ref="A60" location="'SO 06 - Oprava koleje č. 2'!C2" display="/"/>
    <hyperlink ref="A61" location="'OBJ 1 - NEOCEŇOVAT - Mate...'!C2" display="/"/>
    <hyperlink ref="A62" location="'OBJ 2 - NEOCEŇOVAT - Mate...'!C2" display="/"/>
    <hyperlink ref="A63" location="'MZH - Materiál  dodávaný ...'!C2" display="/"/>
    <hyperlink ref="A64"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106</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1113</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ROUND(J85,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ROUND((SUM(BE85:BE159)),  2)</f>
        <v>0</v>
      </c>
      <c r="G33" s="37"/>
      <c r="H33" s="37"/>
      <c r="I33" s="147">
        <v>0.20999999999999999</v>
      </c>
      <c r="J33" s="146">
        <f>ROUND(((SUM(BE85:BE159))*I33),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ROUND((SUM(BF85:BF159)),  2)</f>
        <v>0</v>
      </c>
      <c r="G34" s="37"/>
      <c r="H34" s="37"/>
      <c r="I34" s="147">
        <v>0.14999999999999999</v>
      </c>
      <c r="J34" s="146">
        <f>ROUND(((SUM(BF85:BF159))*I34),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ROUND((SUM(BG85:BG159)),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ROUND((SUM(BH85:BH159)),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ROUND((SUM(BI85:BI159)),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 xml:space="preserve">MZH - Materiál  dodávaný ZHOTOVITELEM</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J85</f>
        <v>0</v>
      </c>
      <c r="K59" s="39"/>
      <c r="L59" s="133"/>
      <c r="S59" s="37"/>
      <c r="T59" s="37"/>
      <c r="U59" s="37"/>
      <c r="V59" s="37"/>
      <c r="W59" s="37"/>
      <c r="X59" s="37"/>
      <c r="Y59" s="37"/>
      <c r="Z59" s="37"/>
      <c r="AA59" s="37"/>
      <c r="AB59" s="37"/>
      <c r="AC59" s="37"/>
      <c r="AD59" s="37"/>
      <c r="AE59" s="37"/>
      <c r="AU59" s="16" t="s">
        <v>116</v>
      </c>
    </row>
    <row r="60" hidden="1" s="13" customFormat="1" ht="24.96" customHeight="1">
      <c r="A60" s="13"/>
      <c r="B60" s="237"/>
      <c r="C60" s="238"/>
      <c r="D60" s="239" t="s">
        <v>1027</v>
      </c>
      <c r="E60" s="240"/>
      <c r="F60" s="240"/>
      <c r="G60" s="240"/>
      <c r="H60" s="240"/>
      <c r="I60" s="240"/>
      <c r="J60" s="241">
        <f>J86</f>
        <v>0</v>
      </c>
      <c r="K60" s="238"/>
      <c r="L60" s="242"/>
      <c r="S60" s="13"/>
      <c r="T60" s="13"/>
      <c r="U60" s="13"/>
      <c r="V60" s="13"/>
      <c r="W60" s="13"/>
      <c r="X60" s="13"/>
      <c r="Y60" s="13"/>
      <c r="Z60" s="13"/>
      <c r="AA60" s="13"/>
      <c r="AB60" s="13"/>
      <c r="AC60" s="13"/>
      <c r="AD60" s="13"/>
      <c r="AE60" s="13"/>
    </row>
    <row r="61" hidden="1" s="13" customFormat="1" ht="24.96" customHeight="1">
      <c r="A61" s="13"/>
      <c r="B61" s="237"/>
      <c r="C61" s="238"/>
      <c r="D61" s="239" t="s">
        <v>1028</v>
      </c>
      <c r="E61" s="240"/>
      <c r="F61" s="240"/>
      <c r="G61" s="240"/>
      <c r="H61" s="240"/>
      <c r="I61" s="240"/>
      <c r="J61" s="241">
        <f>J90</f>
        <v>0</v>
      </c>
      <c r="K61" s="238"/>
      <c r="L61" s="242"/>
      <c r="S61" s="13"/>
      <c r="T61" s="13"/>
      <c r="U61" s="13"/>
      <c r="V61" s="13"/>
      <c r="W61" s="13"/>
      <c r="X61" s="13"/>
      <c r="Y61" s="13"/>
      <c r="Z61" s="13"/>
      <c r="AA61" s="13"/>
      <c r="AB61" s="13"/>
      <c r="AC61" s="13"/>
      <c r="AD61" s="13"/>
      <c r="AE61" s="13"/>
    </row>
    <row r="62" hidden="1" s="13" customFormat="1" ht="24.96" customHeight="1">
      <c r="A62" s="13"/>
      <c r="B62" s="237"/>
      <c r="C62" s="238"/>
      <c r="D62" s="239" t="s">
        <v>1029</v>
      </c>
      <c r="E62" s="240"/>
      <c r="F62" s="240"/>
      <c r="G62" s="240"/>
      <c r="H62" s="240"/>
      <c r="I62" s="240"/>
      <c r="J62" s="241">
        <f>J113</f>
        <v>0</v>
      </c>
      <c r="K62" s="238"/>
      <c r="L62" s="242"/>
      <c r="S62" s="13"/>
      <c r="T62" s="13"/>
      <c r="U62" s="13"/>
      <c r="V62" s="13"/>
      <c r="W62" s="13"/>
      <c r="X62" s="13"/>
      <c r="Y62" s="13"/>
      <c r="Z62" s="13"/>
      <c r="AA62" s="13"/>
      <c r="AB62" s="13"/>
      <c r="AC62" s="13"/>
      <c r="AD62" s="13"/>
      <c r="AE62" s="13"/>
    </row>
    <row r="63" hidden="1" s="13" customFormat="1" ht="24.96" customHeight="1">
      <c r="A63" s="13"/>
      <c r="B63" s="237"/>
      <c r="C63" s="238"/>
      <c r="D63" s="239" t="s">
        <v>1030</v>
      </c>
      <c r="E63" s="240"/>
      <c r="F63" s="240"/>
      <c r="G63" s="240"/>
      <c r="H63" s="240"/>
      <c r="I63" s="240"/>
      <c r="J63" s="241">
        <f>J129</f>
        <v>0</v>
      </c>
      <c r="K63" s="238"/>
      <c r="L63" s="242"/>
      <c r="S63" s="13"/>
      <c r="T63" s="13"/>
      <c r="U63" s="13"/>
      <c r="V63" s="13"/>
      <c r="W63" s="13"/>
      <c r="X63" s="13"/>
      <c r="Y63" s="13"/>
      <c r="Z63" s="13"/>
      <c r="AA63" s="13"/>
      <c r="AB63" s="13"/>
      <c r="AC63" s="13"/>
      <c r="AD63" s="13"/>
      <c r="AE63" s="13"/>
    </row>
    <row r="64" hidden="1" s="13" customFormat="1" ht="24.96" customHeight="1">
      <c r="A64" s="13"/>
      <c r="B64" s="237"/>
      <c r="C64" s="238"/>
      <c r="D64" s="239" t="s">
        <v>1031</v>
      </c>
      <c r="E64" s="240"/>
      <c r="F64" s="240"/>
      <c r="G64" s="240"/>
      <c r="H64" s="240"/>
      <c r="I64" s="240"/>
      <c r="J64" s="241">
        <f>J147</f>
        <v>0</v>
      </c>
      <c r="K64" s="238"/>
      <c r="L64" s="242"/>
      <c r="S64" s="13"/>
      <c r="T64" s="13"/>
      <c r="U64" s="13"/>
      <c r="V64" s="13"/>
      <c r="W64" s="13"/>
      <c r="X64" s="13"/>
      <c r="Y64" s="13"/>
      <c r="Z64" s="13"/>
      <c r="AA64" s="13"/>
      <c r="AB64" s="13"/>
      <c r="AC64" s="13"/>
      <c r="AD64" s="13"/>
      <c r="AE64" s="13"/>
    </row>
    <row r="65" hidden="1" s="13" customFormat="1" ht="24.96" customHeight="1">
      <c r="A65" s="13"/>
      <c r="B65" s="237"/>
      <c r="C65" s="238"/>
      <c r="D65" s="239" t="s">
        <v>1032</v>
      </c>
      <c r="E65" s="240"/>
      <c r="F65" s="240"/>
      <c r="G65" s="240"/>
      <c r="H65" s="240"/>
      <c r="I65" s="240"/>
      <c r="J65" s="241">
        <f>J157</f>
        <v>0</v>
      </c>
      <c r="K65" s="238"/>
      <c r="L65" s="242"/>
      <c r="S65" s="13"/>
      <c r="T65" s="13"/>
      <c r="U65" s="13"/>
      <c r="V65" s="13"/>
      <c r="W65" s="13"/>
      <c r="X65" s="13"/>
      <c r="Y65" s="13"/>
      <c r="Z65" s="13"/>
      <c r="AA65" s="13"/>
      <c r="AB65" s="13"/>
      <c r="AC65" s="13"/>
      <c r="AD65" s="13"/>
      <c r="AE65" s="13"/>
    </row>
    <row r="66" hidden="1" s="2" customFormat="1" ht="21.84" customHeight="1">
      <c r="A66" s="37"/>
      <c r="B66" s="38"/>
      <c r="C66" s="39"/>
      <c r="D66" s="39"/>
      <c r="E66" s="39"/>
      <c r="F66" s="39"/>
      <c r="G66" s="39"/>
      <c r="H66" s="39"/>
      <c r="I66" s="39"/>
      <c r="J66" s="39"/>
      <c r="K66" s="39"/>
      <c r="L66" s="133"/>
      <c r="S66" s="37"/>
      <c r="T66" s="37"/>
      <c r="U66" s="37"/>
      <c r="V66" s="37"/>
      <c r="W66" s="37"/>
      <c r="X66" s="37"/>
      <c r="Y66" s="37"/>
      <c r="Z66" s="37"/>
      <c r="AA66" s="37"/>
      <c r="AB66" s="37"/>
      <c r="AC66" s="37"/>
      <c r="AD66" s="37"/>
      <c r="AE66" s="37"/>
    </row>
    <row r="67" hidden="1" s="2" customFormat="1" ht="6.96" customHeight="1">
      <c r="A67" s="37"/>
      <c r="B67" s="58"/>
      <c r="C67" s="59"/>
      <c r="D67" s="59"/>
      <c r="E67" s="59"/>
      <c r="F67" s="59"/>
      <c r="G67" s="59"/>
      <c r="H67" s="59"/>
      <c r="I67" s="59"/>
      <c r="J67" s="59"/>
      <c r="K67" s="59"/>
      <c r="L67" s="133"/>
      <c r="S67" s="37"/>
      <c r="T67" s="37"/>
      <c r="U67" s="37"/>
      <c r="V67" s="37"/>
      <c r="W67" s="37"/>
      <c r="X67" s="37"/>
      <c r="Y67" s="37"/>
      <c r="Z67" s="37"/>
      <c r="AA67" s="37"/>
      <c r="AB67" s="37"/>
      <c r="AC67" s="37"/>
      <c r="AD67" s="37"/>
      <c r="AE67" s="37"/>
    </row>
    <row r="68" hidden="1"/>
    <row r="69" hidden="1"/>
    <row r="70" hidden="1"/>
    <row r="71" s="2" customFormat="1" ht="6.96" customHeight="1">
      <c r="A71" s="37"/>
      <c r="B71" s="60"/>
      <c r="C71" s="61"/>
      <c r="D71" s="61"/>
      <c r="E71" s="61"/>
      <c r="F71" s="61"/>
      <c r="G71" s="61"/>
      <c r="H71" s="61"/>
      <c r="I71" s="61"/>
      <c r="J71" s="61"/>
      <c r="K71" s="61"/>
      <c r="L71" s="133"/>
      <c r="S71" s="37"/>
      <c r="T71" s="37"/>
      <c r="U71" s="37"/>
      <c r="V71" s="37"/>
      <c r="W71" s="37"/>
      <c r="X71" s="37"/>
      <c r="Y71" s="37"/>
      <c r="Z71" s="37"/>
      <c r="AA71" s="37"/>
      <c r="AB71" s="37"/>
      <c r="AC71" s="37"/>
      <c r="AD71" s="37"/>
      <c r="AE71" s="37"/>
    </row>
    <row r="72" s="2" customFormat="1" ht="24.96" customHeight="1">
      <c r="A72" s="37"/>
      <c r="B72" s="38"/>
      <c r="C72" s="22" t="s">
        <v>117</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6.5" customHeight="1">
      <c r="A75" s="37"/>
      <c r="B75" s="38"/>
      <c r="C75" s="39"/>
      <c r="D75" s="39"/>
      <c r="E75" s="159" t="str">
        <f>E7</f>
        <v>Oprava kolejí a výhybek v žst. Trutnov hl. n.</v>
      </c>
      <c r="F75" s="31"/>
      <c r="G75" s="31"/>
      <c r="H75" s="31"/>
      <c r="I75" s="39"/>
      <c r="J75" s="39"/>
      <c r="K75" s="39"/>
      <c r="L75" s="133"/>
      <c r="S75" s="37"/>
      <c r="T75" s="37"/>
      <c r="U75" s="37"/>
      <c r="V75" s="37"/>
      <c r="W75" s="37"/>
      <c r="X75" s="37"/>
      <c r="Y75" s="37"/>
      <c r="Z75" s="37"/>
      <c r="AA75" s="37"/>
      <c r="AB75" s="37"/>
      <c r="AC75" s="37"/>
      <c r="AD75" s="37"/>
      <c r="AE75" s="37"/>
    </row>
    <row r="76" s="2" customFormat="1" ht="12" customHeight="1">
      <c r="A76" s="37"/>
      <c r="B76" s="38"/>
      <c r="C76" s="31" t="s">
        <v>111</v>
      </c>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6.5" customHeight="1">
      <c r="A77" s="37"/>
      <c r="B77" s="38"/>
      <c r="C77" s="39"/>
      <c r="D77" s="39"/>
      <c r="E77" s="68" t="str">
        <f>E9</f>
        <v xml:space="preserve">MZH - Materiál  dodávaný ZHOTOVITELEM</v>
      </c>
      <c r="F77" s="39"/>
      <c r="G77" s="39"/>
      <c r="H77" s="39"/>
      <c r="I77" s="39"/>
      <c r="J77" s="39"/>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2" customHeight="1">
      <c r="A79" s="37"/>
      <c r="B79" s="38"/>
      <c r="C79" s="31" t="s">
        <v>21</v>
      </c>
      <c r="D79" s="39"/>
      <c r="E79" s="39"/>
      <c r="F79" s="26" t="str">
        <f>F12</f>
        <v>žst. Trutnov hl. n.</v>
      </c>
      <c r="G79" s="39"/>
      <c r="H79" s="39"/>
      <c r="I79" s="31" t="s">
        <v>23</v>
      </c>
      <c r="J79" s="71" t="str">
        <f>IF(J12="","",J12)</f>
        <v>31. 5. 2022</v>
      </c>
      <c r="K79" s="39"/>
      <c r="L79" s="133"/>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15.15" customHeight="1">
      <c r="A81" s="37"/>
      <c r="B81" s="38"/>
      <c r="C81" s="31" t="s">
        <v>25</v>
      </c>
      <c r="D81" s="39"/>
      <c r="E81" s="39"/>
      <c r="F81" s="26" t="str">
        <f>E15</f>
        <v>Správa železnic, s. o.</v>
      </c>
      <c r="G81" s="39"/>
      <c r="H81" s="39"/>
      <c r="I81" s="31" t="s">
        <v>31</v>
      </c>
      <c r="J81" s="35" t="str">
        <f>E21</f>
        <v>bez PD</v>
      </c>
      <c r="K81" s="39"/>
      <c r="L81" s="133"/>
      <c r="S81" s="37"/>
      <c r="T81" s="37"/>
      <c r="U81" s="37"/>
      <c r="V81" s="37"/>
      <c r="W81" s="37"/>
      <c r="X81" s="37"/>
      <c r="Y81" s="37"/>
      <c r="Z81" s="37"/>
      <c r="AA81" s="37"/>
      <c r="AB81" s="37"/>
      <c r="AC81" s="37"/>
      <c r="AD81" s="37"/>
      <c r="AE81" s="37"/>
    </row>
    <row r="82" s="2" customFormat="1" ht="25.65" customHeight="1">
      <c r="A82" s="37"/>
      <c r="B82" s="38"/>
      <c r="C82" s="31" t="s">
        <v>29</v>
      </c>
      <c r="D82" s="39"/>
      <c r="E82" s="39"/>
      <c r="F82" s="26" t="str">
        <f>IF(E18="","",E18)</f>
        <v>Vyplň údaj</v>
      </c>
      <c r="G82" s="39"/>
      <c r="H82" s="39"/>
      <c r="I82" s="31" t="s">
        <v>34</v>
      </c>
      <c r="J82" s="35" t="str">
        <f>E24</f>
        <v>Správa tratí Hradec Králové</v>
      </c>
      <c r="K82" s="39"/>
      <c r="L82" s="133"/>
      <c r="S82" s="37"/>
      <c r="T82" s="37"/>
      <c r="U82" s="37"/>
      <c r="V82" s="37"/>
      <c r="W82" s="37"/>
      <c r="X82" s="37"/>
      <c r="Y82" s="37"/>
      <c r="Z82" s="37"/>
      <c r="AA82" s="37"/>
      <c r="AB82" s="37"/>
      <c r="AC82" s="37"/>
      <c r="AD82" s="37"/>
      <c r="AE82" s="37"/>
    </row>
    <row r="83" s="2" customFormat="1" ht="10.32" customHeight="1">
      <c r="A83" s="37"/>
      <c r="B83" s="38"/>
      <c r="C83" s="39"/>
      <c r="D83" s="39"/>
      <c r="E83" s="39"/>
      <c r="F83" s="39"/>
      <c r="G83" s="39"/>
      <c r="H83" s="39"/>
      <c r="I83" s="39"/>
      <c r="J83" s="39"/>
      <c r="K83" s="39"/>
      <c r="L83" s="133"/>
      <c r="S83" s="37"/>
      <c r="T83" s="37"/>
      <c r="U83" s="37"/>
      <c r="V83" s="37"/>
      <c r="W83" s="37"/>
      <c r="X83" s="37"/>
      <c r="Y83" s="37"/>
      <c r="Z83" s="37"/>
      <c r="AA83" s="37"/>
      <c r="AB83" s="37"/>
      <c r="AC83" s="37"/>
      <c r="AD83" s="37"/>
      <c r="AE83" s="37"/>
    </row>
    <row r="84" s="9" customFormat="1" ht="29.28" customHeight="1">
      <c r="A84" s="164"/>
      <c r="B84" s="165"/>
      <c r="C84" s="166" t="s">
        <v>118</v>
      </c>
      <c r="D84" s="167" t="s">
        <v>57</v>
      </c>
      <c r="E84" s="167" t="s">
        <v>53</v>
      </c>
      <c r="F84" s="167" t="s">
        <v>54</v>
      </c>
      <c r="G84" s="167" t="s">
        <v>119</v>
      </c>
      <c r="H84" s="167" t="s">
        <v>120</v>
      </c>
      <c r="I84" s="167" t="s">
        <v>121</v>
      </c>
      <c r="J84" s="167" t="s">
        <v>115</v>
      </c>
      <c r="K84" s="168" t="s">
        <v>122</v>
      </c>
      <c r="L84" s="169"/>
      <c r="M84" s="91" t="s">
        <v>19</v>
      </c>
      <c r="N84" s="92" t="s">
        <v>42</v>
      </c>
      <c r="O84" s="92" t="s">
        <v>123</v>
      </c>
      <c r="P84" s="92" t="s">
        <v>124</v>
      </c>
      <c r="Q84" s="92" t="s">
        <v>125</v>
      </c>
      <c r="R84" s="92" t="s">
        <v>126</v>
      </c>
      <c r="S84" s="92" t="s">
        <v>127</v>
      </c>
      <c r="T84" s="93" t="s">
        <v>128</v>
      </c>
      <c r="U84" s="164"/>
      <c r="V84" s="164"/>
      <c r="W84" s="164"/>
      <c r="X84" s="164"/>
      <c r="Y84" s="164"/>
      <c r="Z84" s="164"/>
      <c r="AA84" s="164"/>
      <c r="AB84" s="164"/>
      <c r="AC84" s="164"/>
      <c r="AD84" s="164"/>
      <c r="AE84" s="164"/>
    </row>
    <row r="85" s="2" customFormat="1" ht="22.8" customHeight="1">
      <c r="A85" s="37"/>
      <c r="B85" s="38"/>
      <c r="C85" s="98" t="s">
        <v>129</v>
      </c>
      <c r="D85" s="39"/>
      <c r="E85" s="39"/>
      <c r="F85" s="39"/>
      <c r="G85" s="39"/>
      <c r="H85" s="39"/>
      <c r="I85" s="39"/>
      <c r="J85" s="170">
        <f>BK85</f>
        <v>0</v>
      </c>
      <c r="K85" s="39"/>
      <c r="L85" s="43"/>
      <c r="M85" s="94"/>
      <c r="N85" s="171"/>
      <c r="O85" s="95"/>
      <c r="P85" s="172">
        <f>P86+P90+P113+P129+P147+P157</f>
        <v>0</v>
      </c>
      <c r="Q85" s="95"/>
      <c r="R85" s="172">
        <f>R86+R90+R113+R129+R147+R157</f>
        <v>104.14627999999999</v>
      </c>
      <c r="S85" s="95"/>
      <c r="T85" s="173">
        <f>T86+T90+T113+T129+T147+T157</f>
        <v>0</v>
      </c>
      <c r="U85" s="37"/>
      <c r="V85" s="37"/>
      <c r="W85" s="37"/>
      <c r="X85" s="37"/>
      <c r="Y85" s="37"/>
      <c r="Z85" s="37"/>
      <c r="AA85" s="37"/>
      <c r="AB85" s="37"/>
      <c r="AC85" s="37"/>
      <c r="AD85" s="37"/>
      <c r="AE85" s="37"/>
      <c r="AT85" s="16" t="s">
        <v>71</v>
      </c>
      <c r="AU85" s="16" t="s">
        <v>116</v>
      </c>
      <c r="BK85" s="174">
        <f>BK86+BK90+BK113+BK129+BK147+BK157</f>
        <v>0</v>
      </c>
    </row>
    <row r="86" s="14" customFormat="1" ht="25.92" customHeight="1">
      <c r="A86" s="14"/>
      <c r="B86" s="243"/>
      <c r="C86" s="244"/>
      <c r="D86" s="245" t="s">
        <v>71</v>
      </c>
      <c r="E86" s="246" t="s">
        <v>1033</v>
      </c>
      <c r="F86" s="246" t="s">
        <v>77</v>
      </c>
      <c r="G86" s="244"/>
      <c r="H86" s="244"/>
      <c r="I86" s="247"/>
      <c r="J86" s="248">
        <f>BK86</f>
        <v>0</v>
      </c>
      <c r="K86" s="244"/>
      <c r="L86" s="249"/>
      <c r="M86" s="250"/>
      <c r="N86" s="251"/>
      <c r="O86" s="251"/>
      <c r="P86" s="252">
        <f>SUM(P87:P89)</f>
        <v>0</v>
      </c>
      <c r="Q86" s="251"/>
      <c r="R86" s="252">
        <f>SUM(R87:R89)</f>
        <v>4.4394799999999996</v>
      </c>
      <c r="S86" s="251"/>
      <c r="T86" s="253">
        <f>SUM(T87:T89)</f>
        <v>0</v>
      </c>
      <c r="U86" s="14"/>
      <c r="V86" s="14"/>
      <c r="W86" s="14"/>
      <c r="X86" s="14"/>
      <c r="Y86" s="14"/>
      <c r="Z86" s="14"/>
      <c r="AA86" s="14"/>
      <c r="AB86" s="14"/>
      <c r="AC86" s="14"/>
      <c r="AD86" s="14"/>
      <c r="AE86" s="14"/>
      <c r="AR86" s="254" t="s">
        <v>80</v>
      </c>
      <c r="AT86" s="255" t="s">
        <v>71</v>
      </c>
      <c r="AU86" s="255" t="s">
        <v>72</v>
      </c>
      <c r="AY86" s="254" t="s">
        <v>136</v>
      </c>
      <c r="BK86" s="256">
        <f>SUM(BK87:BK89)</f>
        <v>0</v>
      </c>
    </row>
    <row r="87" s="2" customFormat="1" ht="16.5" customHeight="1">
      <c r="A87" s="37"/>
      <c r="B87" s="38"/>
      <c r="C87" s="221" t="s">
        <v>80</v>
      </c>
      <c r="D87" s="221" t="s">
        <v>272</v>
      </c>
      <c r="E87" s="222" t="s">
        <v>1114</v>
      </c>
      <c r="F87" s="223" t="s">
        <v>1115</v>
      </c>
      <c r="G87" s="224" t="s">
        <v>133</v>
      </c>
      <c r="H87" s="225">
        <v>41</v>
      </c>
      <c r="I87" s="226"/>
      <c r="J87" s="227">
        <f>ROUND(I87*H87,2)</f>
        <v>0</v>
      </c>
      <c r="K87" s="223" t="s">
        <v>134</v>
      </c>
      <c r="L87" s="228"/>
      <c r="M87" s="229" t="s">
        <v>19</v>
      </c>
      <c r="N87" s="230" t="s">
        <v>43</v>
      </c>
      <c r="O87" s="83"/>
      <c r="P87" s="184">
        <f>O87*H87</f>
        <v>0</v>
      </c>
      <c r="Q87" s="184">
        <v>0.10299999999999999</v>
      </c>
      <c r="R87" s="184">
        <f>Q87*H87</f>
        <v>4.2229999999999999</v>
      </c>
      <c r="S87" s="184">
        <v>0</v>
      </c>
      <c r="T87" s="185">
        <f>S87*H87</f>
        <v>0</v>
      </c>
      <c r="U87" s="37"/>
      <c r="V87" s="37"/>
      <c r="W87" s="37"/>
      <c r="X87" s="37"/>
      <c r="Y87" s="37"/>
      <c r="Z87" s="37"/>
      <c r="AA87" s="37"/>
      <c r="AB87" s="37"/>
      <c r="AC87" s="37"/>
      <c r="AD87" s="37"/>
      <c r="AE87" s="37"/>
      <c r="AR87" s="186" t="s">
        <v>612</v>
      </c>
      <c r="AT87" s="186" t="s">
        <v>272</v>
      </c>
      <c r="AU87" s="186" t="s">
        <v>80</v>
      </c>
      <c r="AY87" s="16" t="s">
        <v>136</v>
      </c>
      <c r="BE87" s="187">
        <f>IF(N87="základní",J87,0)</f>
        <v>0</v>
      </c>
      <c r="BF87" s="187">
        <f>IF(N87="snížená",J87,0)</f>
        <v>0</v>
      </c>
      <c r="BG87" s="187">
        <f>IF(N87="zákl. přenesená",J87,0)</f>
        <v>0</v>
      </c>
      <c r="BH87" s="187">
        <f>IF(N87="sníž. přenesená",J87,0)</f>
        <v>0</v>
      </c>
      <c r="BI87" s="187">
        <f>IF(N87="nulová",J87,0)</f>
        <v>0</v>
      </c>
      <c r="BJ87" s="16" t="s">
        <v>80</v>
      </c>
      <c r="BK87" s="187">
        <f>ROUND(I87*H87,2)</f>
        <v>0</v>
      </c>
      <c r="BL87" s="16" t="s">
        <v>612</v>
      </c>
      <c r="BM87" s="186" t="s">
        <v>1116</v>
      </c>
    </row>
    <row r="88" s="2" customFormat="1" ht="16.5" customHeight="1">
      <c r="A88" s="37"/>
      <c r="B88" s="38"/>
      <c r="C88" s="221" t="s">
        <v>82</v>
      </c>
      <c r="D88" s="221" t="s">
        <v>272</v>
      </c>
      <c r="E88" s="222" t="s">
        <v>1117</v>
      </c>
      <c r="F88" s="223" t="s">
        <v>1118</v>
      </c>
      <c r="G88" s="224" t="s">
        <v>133</v>
      </c>
      <c r="H88" s="225">
        <v>164</v>
      </c>
      <c r="I88" s="226"/>
      <c r="J88" s="227">
        <f>ROUND(I88*H88,2)</f>
        <v>0</v>
      </c>
      <c r="K88" s="223" t="s">
        <v>134</v>
      </c>
      <c r="L88" s="228"/>
      <c r="M88" s="229" t="s">
        <v>19</v>
      </c>
      <c r="N88" s="230" t="s">
        <v>43</v>
      </c>
      <c r="O88" s="83"/>
      <c r="P88" s="184">
        <f>O88*H88</f>
        <v>0</v>
      </c>
      <c r="Q88" s="184">
        <v>0.00123</v>
      </c>
      <c r="R88" s="184">
        <f>Q88*H88</f>
        <v>0.20171999999999998</v>
      </c>
      <c r="S88" s="184">
        <v>0</v>
      </c>
      <c r="T88" s="185">
        <f>S88*H88</f>
        <v>0</v>
      </c>
      <c r="U88" s="37"/>
      <c r="V88" s="37"/>
      <c r="W88" s="37"/>
      <c r="X88" s="37"/>
      <c r="Y88" s="37"/>
      <c r="Z88" s="37"/>
      <c r="AA88" s="37"/>
      <c r="AB88" s="37"/>
      <c r="AC88" s="37"/>
      <c r="AD88" s="37"/>
      <c r="AE88" s="37"/>
      <c r="AR88" s="186" t="s">
        <v>612</v>
      </c>
      <c r="AT88" s="186" t="s">
        <v>272</v>
      </c>
      <c r="AU88" s="186" t="s">
        <v>80</v>
      </c>
      <c r="AY88" s="16" t="s">
        <v>136</v>
      </c>
      <c r="BE88" s="187">
        <f>IF(N88="základní",J88,0)</f>
        <v>0</v>
      </c>
      <c r="BF88" s="187">
        <f>IF(N88="snížená",J88,0)</f>
        <v>0</v>
      </c>
      <c r="BG88" s="187">
        <f>IF(N88="zákl. přenesená",J88,0)</f>
        <v>0</v>
      </c>
      <c r="BH88" s="187">
        <f>IF(N88="sníž. přenesená",J88,0)</f>
        <v>0</v>
      </c>
      <c r="BI88" s="187">
        <f>IF(N88="nulová",J88,0)</f>
        <v>0</v>
      </c>
      <c r="BJ88" s="16" t="s">
        <v>80</v>
      </c>
      <c r="BK88" s="187">
        <f>ROUND(I88*H88,2)</f>
        <v>0</v>
      </c>
      <c r="BL88" s="16" t="s">
        <v>612</v>
      </c>
      <c r="BM88" s="186" t="s">
        <v>1119</v>
      </c>
    </row>
    <row r="89" s="2" customFormat="1" ht="16.5" customHeight="1">
      <c r="A89" s="37"/>
      <c r="B89" s="38"/>
      <c r="C89" s="221" t="s">
        <v>146</v>
      </c>
      <c r="D89" s="221" t="s">
        <v>272</v>
      </c>
      <c r="E89" s="222" t="s">
        <v>1120</v>
      </c>
      <c r="F89" s="223" t="s">
        <v>1121</v>
      </c>
      <c r="G89" s="224" t="s">
        <v>133</v>
      </c>
      <c r="H89" s="225">
        <v>82</v>
      </c>
      <c r="I89" s="226"/>
      <c r="J89" s="227">
        <f>ROUND(I89*H89,2)</f>
        <v>0</v>
      </c>
      <c r="K89" s="223" t="s">
        <v>134</v>
      </c>
      <c r="L89" s="228"/>
      <c r="M89" s="229" t="s">
        <v>19</v>
      </c>
      <c r="N89" s="230" t="s">
        <v>43</v>
      </c>
      <c r="O89" s="83"/>
      <c r="P89" s="184">
        <f>O89*H89</f>
        <v>0</v>
      </c>
      <c r="Q89" s="184">
        <v>0.00018000000000000001</v>
      </c>
      <c r="R89" s="184">
        <f>Q89*H89</f>
        <v>0.014760000000000001</v>
      </c>
      <c r="S89" s="184">
        <v>0</v>
      </c>
      <c r="T89" s="185">
        <f>S89*H89</f>
        <v>0</v>
      </c>
      <c r="U89" s="37"/>
      <c r="V89" s="37"/>
      <c r="W89" s="37"/>
      <c r="X89" s="37"/>
      <c r="Y89" s="37"/>
      <c r="Z89" s="37"/>
      <c r="AA89" s="37"/>
      <c r="AB89" s="37"/>
      <c r="AC89" s="37"/>
      <c r="AD89" s="37"/>
      <c r="AE89" s="37"/>
      <c r="AR89" s="186" t="s">
        <v>612</v>
      </c>
      <c r="AT89" s="186" t="s">
        <v>272</v>
      </c>
      <c r="AU89" s="186" t="s">
        <v>80</v>
      </c>
      <c r="AY89" s="16" t="s">
        <v>136</v>
      </c>
      <c r="BE89" s="187">
        <f>IF(N89="základní",J89,0)</f>
        <v>0</v>
      </c>
      <c r="BF89" s="187">
        <f>IF(N89="snížená",J89,0)</f>
        <v>0</v>
      </c>
      <c r="BG89" s="187">
        <f>IF(N89="zákl. přenesená",J89,0)</f>
        <v>0</v>
      </c>
      <c r="BH89" s="187">
        <f>IF(N89="sníž. přenesená",J89,0)</f>
        <v>0</v>
      </c>
      <c r="BI89" s="187">
        <f>IF(N89="nulová",J89,0)</f>
        <v>0</v>
      </c>
      <c r="BJ89" s="16" t="s">
        <v>80</v>
      </c>
      <c r="BK89" s="187">
        <f>ROUND(I89*H89,2)</f>
        <v>0</v>
      </c>
      <c r="BL89" s="16" t="s">
        <v>612</v>
      </c>
      <c r="BM89" s="186" t="s">
        <v>1122</v>
      </c>
    </row>
    <row r="90" s="14" customFormat="1" ht="25.92" customHeight="1">
      <c r="A90" s="14"/>
      <c r="B90" s="243"/>
      <c r="C90" s="244"/>
      <c r="D90" s="245" t="s">
        <v>71</v>
      </c>
      <c r="E90" s="246" t="s">
        <v>1040</v>
      </c>
      <c r="F90" s="246" t="s">
        <v>83</v>
      </c>
      <c r="G90" s="244"/>
      <c r="H90" s="244"/>
      <c r="I90" s="247"/>
      <c r="J90" s="248">
        <f>BK90</f>
        <v>0</v>
      </c>
      <c r="K90" s="244"/>
      <c r="L90" s="249"/>
      <c r="M90" s="250"/>
      <c r="N90" s="251"/>
      <c r="O90" s="251"/>
      <c r="P90" s="252">
        <f>SUM(P91:P112)</f>
        <v>0</v>
      </c>
      <c r="Q90" s="251"/>
      <c r="R90" s="252">
        <f>SUM(R91:R112)</f>
        <v>42.090279999999993</v>
      </c>
      <c r="S90" s="251"/>
      <c r="T90" s="253">
        <f>SUM(T91:T112)</f>
        <v>0</v>
      </c>
      <c r="U90" s="14"/>
      <c r="V90" s="14"/>
      <c r="W90" s="14"/>
      <c r="X90" s="14"/>
      <c r="Y90" s="14"/>
      <c r="Z90" s="14"/>
      <c r="AA90" s="14"/>
      <c r="AB90" s="14"/>
      <c r="AC90" s="14"/>
      <c r="AD90" s="14"/>
      <c r="AE90" s="14"/>
      <c r="AR90" s="254" t="s">
        <v>80</v>
      </c>
      <c r="AT90" s="255" t="s">
        <v>71</v>
      </c>
      <c r="AU90" s="255" t="s">
        <v>72</v>
      </c>
      <c r="AY90" s="254" t="s">
        <v>136</v>
      </c>
      <c r="BK90" s="256">
        <f>SUM(BK91:BK112)</f>
        <v>0</v>
      </c>
    </row>
    <row r="91" s="2" customFormat="1" ht="16.5" customHeight="1">
      <c r="A91" s="37"/>
      <c r="B91" s="38"/>
      <c r="C91" s="221" t="s">
        <v>135</v>
      </c>
      <c r="D91" s="221" t="s">
        <v>272</v>
      </c>
      <c r="E91" s="222" t="s">
        <v>1123</v>
      </c>
      <c r="F91" s="223" t="s">
        <v>1124</v>
      </c>
      <c r="G91" s="224" t="s">
        <v>227</v>
      </c>
      <c r="H91" s="225">
        <v>37.899999999999999</v>
      </c>
      <c r="I91" s="226"/>
      <c r="J91" s="227">
        <f>ROUND(I91*H91,2)</f>
        <v>0</v>
      </c>
      <c r="K91" s="223" t="s">
        <v>134</v>
      </c>
      <c r="L91" s="228"/>
      <c r="M91" s="229" t="s">
        <v>19</v>
      </c>
      <c r="N91" s="230" t="s">
        <v>43</v>
      </c>
      <c r="O91" s="83"/>
      <c r="P91" s="184">
        <f>O91*H91</f>
        <v>0</v>
      </c>
      <c r="Q91" s="184">
        <v>0.95499999999999996</v>
      </c>
      <c r="R91" s="184">
        <f>Q91*H91</f>
        <v>36.194499999999998</v>
      </c>
      <c r="S91" s="184">
        <v>0</v>
      </c>
      <c r="T91" s="185">
        <f>S91*H91</f>
        <v>0</v>
      </c>
      <c r="U91" s="37"/>
      <c r="V91" s="37"/>
      <c r="W91" s="37"/>
      <c r="X91" s="37"/>
      <c r="Y91" s="37"/>
      <c r="Z91" s="37"/>
      <c r="AA91" s="37"/>
      <c r="AB91" s="37"/>
      <c r="AC91" s="37"/>
      <c r="AD91" s="37"/>
      <c r="AE91" s="37"/>
      <c r="AR91" s="186" t="s">
        <v>612</v>
      </c>
      <c r="AT91" s="186" t="s">
        <v>272</v>
      </c>
      <c r="AU91" s="186" t="s">
        <v>80</v>
      </c>
      <c r="AY91" s="16" t="s">
        <v>136</v>
      </c>
      <c r="BE91" s="187">
        <f>IF(N91="základní",J91,0)</f>
        <v>0</v>
      </c>
      <c r="BF91" s="187">
        <f>IF(N91="snížená",J91,0)</f>
        <v>0</v>
      </c>
      <c r="BG91" s="187">
        <f>IF(N91="zákl. přenesená",J91,0)</f>
        <v>0</v>
      </c>
      <c r="BH91" s="187">
        <f>IF(N91="sníž. přenesená",J91,0)</f>
        <v>0</v>
      </c>
      <c r="BI91" s="187">
        <f>IF(N91="nulová",J91,0)</f>
        <v>0</v>
      </c>
      <c r="BJ91" s="16" t="s">
        <v>80</v>
      </c>
      <c r="BK91" s="187">
        <f>ROUND(I91*H91,2)</f>
        <v>0</v>
      </c>
      <c r="BL91" s="16" t="s">
        <v>612</v>
      </c>
      <c r="BM91" s="186" t="s">
        <v>1125</v>
      </c>
    </row>
    <row r="92" s="2" customFormat="1" ht="16.5" customHeight="1">
      <c r="A92" s="37"/>
      <c r="B92" s="38"/>
      <c r="C92" s="221" t="s">
        <v>159</v>
      </c>
      <c r="D92" s="221" t="s">
        <v>272</v>
      </c>
      <c r="E92" s="222" t="s">
        <v>1114</v>
      </c>
      <c r="F92" s="223" t="s">
        <v>1115</v>
      </c>
      <c r="G92" s="224" t="s">
        <v>133</v>
      </c>
      <c r="H92" s="225">
        <v>9</v>
      </c>
      <c r="I92" s="226"/>
      <c r="J92" s="227">
        <f>ROUND(I92*H92,2)</f>
        <v>0</v>
      </c>
      <c r="K92" s="223" t="s">
        <v>134</v>
      </c>
      <c r="L92" s="228"/>
      <c r="M92" s="229" t="s">
        <v>19</v>
      </c>
      <c r="N92" s="230" t="s">
        <v>43</v>
      </c>
      <c r="O92" s="83"/>
      <c r="P92" s="184">
        <f>O92*H92</f>
        <v>0</v>
      </c>
      <c r="Q92" s="184">
        <v>0.10299999999999999</v>
      </c>
      <c r="R92" s="184">
        <f>Q92*H92</f>
        <v>0.92699999999999994</v>
      </c>
      <c r="S92" s="184">
        <v>0</v>
      </c>
      <c r="T92" s="185">
        <f>S92*H92</f>
        <v>0</v>
      </c>
      <c r="U92" s="37"/>
      <c r="V92" s="37"/>
      <c r="W92" s="37"/>
      <c r="X92" s="37"/>
      <c r="Y92" s="37"/>
      <c r="Z92" s="37"/>
      <c r="AA92" s="37"/>
      <c r="AB92" s="37"/>
      <c r="AC92" s="37"/>
      <c r="AD92" s="37"/>
      <c r="AE92" s="37"/>
      <c r="AR92" s="186" t="s">
        <v>612</v>
      </c>
      <c r="AT92" s="186" t="s">
        <v>272</v>
      </c>
      <c r="AU92" s="186" t="s">
        <v>80</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612</v>
      </c>
      <c r="BM92" s="186" t="s">
        <v>1126</v>
      </c>
    </row>
    <row r="93" s="2" customFormat="1" ht="16.5" customHeight="1">
      <c r="A93" s="37"/>
      <c r="B93" s="38"/>
      <c r="C93" s="221" t="s">
        <v>150</v>
      </c>
      <c r="D93" s="221" t="s">
        <v>272</v>
      </c>
      <c r="E93" s="222" t="s">
        <v>1127</v>
      </c>
      <c r="F93" s="223" t="s">
        <v>1128</v>
      </c>
      <c r="G93" s="224" t="s">
        <v>133</v>
      </c>
      <c r="H93" s="225">
        <v>1400</v>
      </c>
      <c r="I93" s="226"/>
      <c r="J93" s="227">
        <f>ROUND(I93*H93,2)</f>
        <v>0</v>
      </c>
      <c r="K93" s="223" t="s">
        <v>134</v>
      </c>
      <c r="L93" s="228"/>
      <c r="M93" s="229" t="s">
        <v>19</v>
      </c>
      <c r="N93" s="230" t="s">
        <v>43</v>
      </c>
      <c r="O93" s="83"/>
      <c r="P93" s="184">
        <f>O93*H93</f>
        <v>0</v>
      </c>
      <c r="Q93" s="184">
        <v>0.00051999999999999995</v>
      </c>
      <c r="R93" s="184">
        <f>Q93*H93</f>
        <v>0.72799999999999998</v>
      </c>
      <c r="S93" s="184">
        <v>0</v>
      </c>
      <c r="T93" s="185">
        <f>S93*H93</f>
        <v>0</v>
      </c>
      <c r="U93" s="37"/>
      <c r="V93" s="37"/>
      <c r="W93" s="37"/>
      <c r="X93" s="37"/>
      <c r="Y93" s="37"/>
      <c r="Z93" s="37"/>
      <c r="AA93" s="37"/>
      <c r="AB93" s="37"/>
      <c r="AC93" s="37"/>
      <c r="AD93" s="37"/>
      <c r="AE93" s="37"/>
      <c r="AR93" s="186" t="s">
        <v>612</v>
      </c>
      <c r="AT93" s="186" t="s">
        <v>272</v>
      </c>
      <c r="AU93" s="186" t="s">
        <v>80</v>
      </c>
      <c r="AY93" s="16" t="s">
        <v>136</v>
      </c>
      <c r="BE93" s="187">
        <f>IF(N93="základní",J93,0)</f>
        <v>0</v>
      </c>
      <c r="BF93" s="187">
        <f>IF(N93="snížená",J93,0)</f>
        <v>0</v>
      </c>
      <c r="BG93" s="187">
        <f>IF(N93="zákl. přenesená",J93,0)</f>
        <v>0</v>
      </c>
      <c r="BH93" s="187">
        <f>IF(N93="sníž. přenesená",J93,0)</f>
        <v>0</v>
      </c>
      <c r="BI93" s="187">
        <f>IF(N93="nulová",J93,0)</f>
        <v>0</v>
      </c>
      <c r="BJ93" s="16" t="s">
        <v>80</v>
      </c>
      <c r="BK93" s="187">
        <f>ROUND(I93*H93,2)</f>
        <v>0</v>
      </c>
      <c r="BL93" s="16" t="s">
        <v>612</v>
      </c>
      <c r="BM93" s="186" t="s">
        <v>1129</v>
      </c>
    </row>
    <row r="94" s="2" customFormat="1" ht="16.5" customHeight="1">
      <c r="A94" s="37"/>
      <c r="B94" s="38"/>
      <c r="C94" s="221" t="s">
        <v>169</v>
      </c>
      <c r="D94" s="221" t="s">
        <v>272</v>
      </c>
      <c r="E94" s="222" t="s">
        <v>1130</v>
      </c>
      <c r="F94" s="223" t="s">
        <v>1131</v>
      </c>
      <c r="G94" s="224" t="s">
        <v>133</v>
      </c>
      <c r="H94" s="225">
        <v>1416</v>
      </c>
      <c r="I94" s="226"/>
      <c r="J94" s="227">
        <f>ROUND(I94*H94,2)</f>
        <v>0</v>
      </c>
      <c r="K94" s="223" t="s">
        <v>134</v>
      </c>
      <c r="L94" s="228"/>
      <c r="M94" s="229" t="s">
        <v>19</v>
      </c>
      <c r="N94" s="230" t="s">
        <v>43</v>
      </c>
      <c r="O94" s="83"/>
      <c r="P94" s="184">
        <f>O94*H94</f>
        <v>0</v>
      </c>
      <c r="Q94" s="184">
        <v>0.00056999999999999998</v>
      </c>
      <c r="R94" s="184">
        <f>Q94*H94</f>
        <v>0.80711999999999995</v>
      </c>
      <c r="S94" s="184">
        <v>0</v>
      </c>
      <c r="T94" s="185">
        <f>S94*H94</f>
        <v>0</v>
      </c>
      <c r="U94" s="37"/>
      <c r="V94" s="37"/>
      <c r="W94" s="37"/>
      <c r="X94" s="37"/>
      <c r="Y94" s="37"/>
      <c r="Z94" s="37"/>
      <c r="AA94" s="37"/>
      <c r="AB94" s="37"/>
      <c r="AC94" s="37"/>
      <c r="AD94" s="37"/>
      <c r="AE94" s="37"/>
      <c r="AR94" s="186" t="s">
        <v>612</v>
      </c>
      <c r="AT94" s="186" t="s">
        <v>272</v>
      </c>
      <c r="AU94" s="186" t="s">
        <v>80</v>
      </c>
      <c r="AY94" s="16" t="s">
        <v>136</v>
      </c>
      <c r="BE94" s="187">
        <f>IF(N94="základní",J94,0)</f>
        <v>0</v>
      </c>
      <c r="BF94" s="187">
        <f>IF(N94="snížená",J94,0)</f>
        <v>0</v>
      </c>
      <c r="BG94" s="187">
        <f>IF(N94="zákl. přenesená",J94,0)</f>
        <v>0</v>
      </c>
      <c r="BH94" s="187">
        <f>IF(N94="sníž. přenesená",J94,0)</f>
        <v>0</v>
      </c>
      <c r="BI94" s="187">
        <f>IF(N94="nulová",J94,0)</f>
        <v>0</v>
      </c>
      <c r="BJ94" s="16" t="s">
        <v>80</v>
      </c>
      <c r="BK94" s="187">
        <f>ROUND(I94*H94,2)</f>
        <v>0</v>
      </c>
      <c r="BL94" s="16" t="s">
        <v>612</v>
      </c>
      <c r="BM94" s="186" t="s">
        <v>1132</v>
      </c>
    </row>
    <row r="95" s="2" customFormat="1" ht="16.5" customHeight="1">
      <c r="A95" s="37"/>
      <c r="B95" s="38"/>
      <c r="C95" s="221" t="s">
        <v>174</v>
      </c>
      <c r="D95" s="221" t="s">
        <v>272</v>
      </c>
      <c r="E95" s="222" t="s">
        <v>1133</v>
      </c>
      <c r="F95" s="223" t="s">
        <v>1134</v>
      </c>
      <c r="G95" s="224" t="s">
        <v>133</v>
      </c>
      <c r="H95" s="225">
        <v>2816</v>
      </c>
      <c r="I95" s="226"/>
      <c r="J95" s="227">
        <f>ROUND(I95*H95,2)</f>
        <v>0</v>
      </c>
      <c r="K95" s="223" t="s">
        <v>134</v>
      </c>
      <c r="L95" s="228"/>
      <c r="M95" s="229" t="s">
        <v>19</v>
      </c>
      <c r="N95" s="230" t="s">
        <v>43</v>
      </c>
      <c r="O95" s="83"/>
      <c r="P95" s="184">
        <f>O95*H95</f>
        <v>0</v>
      </c>
      <c r="Q95" s="184">
        <v>9.0000000000000006E-05</v>
      </c>
      <c r="R95" s="184">
        <f>Q95*H95</f>
        <v>0.25344</v>
      </c>
      <c r="S95" s="184">
        <v>0</v>
      </c>
      <c r="T95" s="185">
        <f>S95*H95</f>
        <v>0</v>
      </c>
      <c r="U95" s="37"/>
      <c r="V95" s="37"/>
      <c r="W95" s="37"/>
      <c r="X95" s="37"/>
      <c r="Y95" s="37"/>
      <c r="Z95" s="37"/>
      <c r="AA95" s="37"/>
      <c r="AB95" s="37"/>
      <c r="AC95" s="37"/>
      <c r="AD95" s="37"/>
      <c r="AE95" s="37"/>
      <c r="AR95" s="186" t="s">
        <v>612</v>
      </c>
      <c r="AT95" s="186" t="s">
        <v>272</v>
      </c>
      <c r="AU95" s="186" t="s">
        <v>80</v>
      </c>
      <c r="AY95" s="16" t="s">
        <v>136</v>
      </c>
      <c r="BE95" s="187">
        <f>IF(N95="základní",J95,0)</f>
        <v>0</v>
      </c>
      <c r="BF95" s="187">
        <f>IF(N95="snížená",J95,0)</f>
        <v>0</v>
      </c>
      <c r="BG95" s="187">
        <f>IF(N95="zákl. přenesená",J95,0)</f>
        <v>0</v>
      </c>
      <c r="BH95" s="187">
        <f>IF(N95="sníž. přenesená",J95,0)</f>
        <v>0</v>
      </c>
      <c r="BI95" s="187">
        <f>IF(N95="nulová",J95,0)</f>
        <v>0</v>
      </c>
      <c r="BJ95" s="16" t="s">
        <v>80</v>
      </c>
      <c r="BK95" s="187">
        <f>ROUND(I95*H95,2)</f>
        <v>0</v>
      </c>
      <c r="BL95" s="16" t="s">
        <v>612</v>
      </c>
      <c r="BM95" s="186" t="s">
        <v>1135</v>
      </c>
    </row>
    <row r="96" s="2" customFormat="1" ht="16.5" customHeight="1">
      <c r="A96" s="37"/>
      <c r="B96" s="38"/>
      <c r="C96" s="221" t="s">
        <v>179</v>
      </c>
      <c r="D96" s="221" t="s">
        <v>272</v>
      </c>
      <c r="E96" s="222" t="s">
        <v>1136</v>
      </c>
      <c r="F96" s="223" t="s">
        <v>1137</v>
      </c>
      <c r="G96" s="224" t="s">
        <v>133</v>
      </c>
      <c r="H96" s="225">
        <v>90</v>
      </c>
      <c r="I96" s="226"/>
      <c r="J96" s="227">
        <f>ROUND(I96*H96,2)</f>
        <v>0</v>
      </c>
      <c r="K96" s="223" t="s">
        <v>134</v>
      </c>
      <c r="L96" s="228"/>
      <c r="M96" s="229" t="s">
        <v>19</v>
      </c>
      <c r="N96" s="230" t="s">
        <v>43</v>
      </c>
      <c r="O96" s="83"/>
      <c r="P96" s="184">
        <f>O96*H96</f>
        <v>0</v>
      </c>
      <c r="Q96" s="184">
        <v>0.00081999999999999998</v>
      </c>
      <c r="R96" s="184">
        <f>Q96*H96</f>
        <v>0.073800000000000004</v>
      </c>
      <c r="S96" s="184">
        <v>0</v>
      </c>
      <c r="T96" s="185">
        <f>S96*H96</f>
        <v>0</v>
      </c>
      <c r="U96" s="37"/>
      <c r="V96" s="37"/>
      <c r="W96" s="37"/>
      <c r="X96" s="37"/>
      <c r="Y96" s="37"/>
      <c r="Z96" s="37"/>
      <c r="AA96" s="37"/>
      <c r="AB96" s="37"/>
      <c r="AC96" s="37"/>
      <c r="AD96" s="37"/>
      <c r="AE96" s="37"/>
      <c r="AR96" s="186" t="s">
        <v>612</v>
      </c>
      <c r="AT96" s="186" t="s">
        <v>272</v>
      </c>
      <c r="AU96" s="186" t="s">
        <v>80</v>
      </c>
      <c r="AY96" s="16" t="s">
        <v>136</v>
      </c>
      <c r="BE96" s="187">
        <f>IF(N96="základní",J96,0)</f>
        <v>0</v>
      </c>
      <c r="BF96" s="187">
        <f>IF(N96="snížená",J96,0)</f>
        <v>0</v>
      </c>
      <c r="BG96" s="187">
        <f>IF(N96="zákl. přenesená",J96,0)</f>
        <v>0</v>
      </c>
      <c r="BH96" s="187">
        <f>IF(N96="sníž. přenesená",J96,0)</f>
        <v>0</v>
      </c>
      <c r="BI96" s="187">
        <f>IF(N96="nulová",J96,0)</f>
        <v>0</v>
      </c>
      <c r="BJ96" s="16" t="s">
        <v>80</v>
      </c>
      <c r="BK96" s="187">
        <f>ROUND(I96*H96,2)</f>
        <v>0</v>
      </c>
      <c r="BL96" s="16" t="s">
        <v>612</v>
      </c>
      <c r="BM96" s="186" t="s">
        <v>1138</v>
      </c>
    </row>
    <row r="97" s="2" customFormat="1" ht="16.5" customHeight="1">
      <c r="A97" s="37"/>
      <c r="B97" s="38"/>
      <c r="C97" s="221" t="s">
        <v>157</v>
      </c>
      <c r="D97" s="221" t="s">
        <v>272</v>
      </c>
      <c r="E97" s="222" t="s">
        <v>1139</v>
      </c>
      <c r="F97" s="223" t="s">
        <v>1140</v>
      </c>
      <c r="G97" s="224" t="s">
        <v>133</v>
      </c>
      <c r="H97" s="225">
        <v>90</v>
      </c>
      <c r="I97" s="226"/>
      <c r="J97" s="227">
        <f>ROUND(I97*H97,2)</f>
        <v>0</v>
      </c>
      <c r="K97" s="223" t="s">
        <v>134</v>
      </c>
      <c r="L97" s="228"/>
      <c r="M97" s="229" t="s">
        <v>19</v>
      </c>
      <c r="N97" s="230" t="s">
        <v>43</v>
      </c>
      <c r="O97" s="83"/>
      <c r="P97" s="184">
        <f>O97*H97</f>
        <v>0</v>
      </c>
      <c r="Q97" s="184">
        <v>0.00032000000000000003</v>
      </c>
      <c r="R97" s="184">
        <f>Q97*H97</f>
        <v>0.028800000000000003</v>
      </c>
      <c r="S97" s="184">
        <v>0</v>
      </c>
      <c r="T97" s="185">
        <f>S97*H97</f>
        <v>0</v>
      </c>
      <c r="U97" s="37"/>
      <c r="V97" s="37"/>
      <c r="W97" s="37"/>
      <c r="X97" s="37"/>
      <c r="Y97" s="37"/>
      <c r="Z97" s="37"/>
      <c r="AA97" s="37"/>
      <c r="AB97" s="37"/>
      <c r="AC97" s="37"/>
      <c r="AD97" s="37"/>
      <c r="AE97" s="37"/>
      <c r="AR97" s="186" t="s">
        <v>612</v>
      </c>
      <c r="AT97" s="186" t="s">
        <v>272</v>
      </c>
      <c r="AU97" s="186" t="s">
        <v>80</v>
      </c>
      <c r="AY97" s="16" t="s">
        <v>136</v>
      </c>
      <c r="BE97" s="187">
        <f>IF(N97="základní",J97,0)</f>
        <v>0</v>
      </c>
      <c r="BF97" s="187">
        <f>IF(N97="snížená",J97,0)</f>
        <v>0</v>
      </c>
      <c r="BG97" s="187">
        <f>IF(N97="zákl. přenesená",J97,0)</f>
        <v>0</v>
      </c>
      <c r="BH97" s="187">
        <f>IF(N97="sníž. přenesená",J97,0)</f>
        <v>0</v>
      </c>
      <c r="BI97" s="187">
        <f>IF(N97="nulová",J97,0)</f>
        <v>0</v>
      </c>
      <c r="BJ97" s="16" t="s">
        <v>80</v>
      </c>
      <c r="BK97" s="187">
        <f>ROUND(I97*H97,2)</f>
        <v>0</v>
      </c>
      <c r="BL97" s="16" t="s">
        <v>612</v>
      </c>
      <c r="BM97" s="186" t="s">
        <v>1141</v>
      </c>
    </row>
    <row r="98" s="2" customFormat="1" ht="16.5" customHeight="1">
      <c r="A98" s="37"/>
      <c r="B98" s="38"/>
      <c r="C98" s="221" t="s">
        <v>192</v>
      </c>
      <c r="D98" s="221" t="s">
        <v>272</v>
      </c>
      <c r="E98" s="222" t="s">
        <v>1117</v>
      </c>
      <c r="F98" s="223" t="s">
        <v>1118</v>
      </c>
      <c r="G98" s="224" t="s">
        <v>133</v>
      </c>
      <c r="H98" s="225">
        <v>908</v>
      </c>
      <c r="I98" s="226"/>
      <c r="J98" s="227">
        <f>ROUND(I98*H98,2)</f>
        <v>0</v>
      </c>
      <c r="K98" s="223" t="s">
        <v>134</v>
      </c>
      <c r="L98" s="228"/>
      <c r="M98" s="229" t="s">
        <v>19</v>
      </c>
      <c r="N98" s="230" t="s">
        <v>43</v>
      </c>
      <c r="O98" s="83"/>
      <c r="P98" s="184">
        <f>O98*H98</f>
        <v>0</v>
      </c>
      <c r="Q98" s="184">
        <v>0.00123</v>
      </c>
      <c r="R98" s="184">
        <f>Q98*H98</f>
        <v>1.1168400000000001</v>
      </c>
      <c r="S98" s="184">
        <v>0</v>
      </c>
      <c r="T98" s="185">
        <f>S98*H98</f>
        <v>0</v>
      </c>
      <c r="U98" s="37"/>
      <c r="V98" s="37"/>
      <c r="W98" s="37"/>
      <c r="X98" s="37"/>
      <c r="Y98" s="37"/>
      <c r="Z98" s="37"/>
      <c r="AA98" s="37"/>
      <c r="AB98" s="37"/>
      <c r="AC98" s="37"/>
      <c r="AD98" s="37"/>
      <c r="AE98" s="37"/>
      <c r="AR98" s="186" t="s">
        <v>612</v>
      </c>
      <c r="AT98" s="186" t="s">
        <v>272</v>
      </c>
      <c r="AU98" s="186" t="s">
        <v>80</v>
      </c>
      <c r="AY98" s="16" t="s">
        <v>136</v>
      </c>
      <c r="BE98" s="187">
        <f>IF(N98="základní",J98,0)</f>
        <v>0</v>
      </c>
      <c r="BF98" s="187">
        <f>IF(N98="snížená",J98,0)</f>
        <v>0</v>
      </c>
      <c r="BG98" s="187">
        <f>IF(N98="zákl. přenesená",J98,0)</f>
        <v>0</v>
      </c>
      <c r="BH98" s="187">
        <f>IF(N98="sníž. přenesená",J98,0)</f>
        <v>0</v>
      </c>
      <c r="BI98" s="187">
        <f>IF(N98="nulová",J98,0)</f>
        <v>0</v>
      </c>
      <c r="BJ98" s="16" t="s">
        <v>80</v>
      </c>
      <c r="BK98" s="187">
        <f>ROUND(I98*H98,2)</f>
        <v>0</v>
      </c>
      <c r="BL98" s="16" t="s">
        <v>612</v>
      </c>
      <c r="BM98" s="186" t="s">
        <v>1142</v>
      </c>
    </row>
    <row r="99" s="2" customFormat="1" ht="16.5" customHeight="1">
      <c r="A99" s="37"/>
      <c r="B99" s="38"/>
      <c r="C99" s="221" t="s">
        <v>139</v>
      </c>
      <c r="D99" s="221" t="s">
        <v>272</v>
      </c>
      <c r="E99" s="222" t="s">
        <v>1120</v>
      </c>
      <c r="F99" s="223" t="s">
        <v>1121</v>
      </c>
      <c r="G99" s="224" t="s">
        <v>133</v>
      </c>
      <c r="H99" s="225">
        <v>454</v>
      </c>
      <c r="I99" s="226"/>
      <c r="J99" s="227">
        <f>ROUND(I99*H99,2)</f>
        <v>0</v>
      </c>
      <c r="K99" s="223" t="s">
        <v>134</v>
      </c>
      <c r="L99" s="228"/>
      <c r="M99" s="229" t="s">
        <v>19</v>
      </c>
      <c r="N99" s="230" t="s">
        <v>43</v>
      </c>
      <c r="O99" s="83"/>
      <c r="P99" s="184">
        <f>O99*H99</f>
        <v>0</v>
      </c>
      <c r="Q99" s="184">
        <v>0.00018000000000000001</v>
      </c>
      <c r="R99" s="184">
        <f>Q99*H99</f>
        <v>0.081720000000000001</v>
      </c>
      <c r="S99" s="184">
        <v>0</v>
      </c>
      <c r="T99" s="185">
        <f>S99*H99</f>
        <v>0</v>
      </c>
      <c r="U99" s="37"/>
      <c r="V99" s="37"/>
      <c r="W99" s="37"/>
      <c r="X99" s="37"/>
      <c r="Y99" s="37"/>
      <c r="Z99" s="37"/>
      <c r="AA99" s="37"/>
      <c r="AB99" s="37"/>
      <c r="AC99" s="37"/>
      <c r="AD99" s="37"/>
      <c r="AE99" s="37"/>
      <c r="AR99" s="186" t="s">
        <v>612</v>
      </c>
      <c r="AT99" s="186" t="s">
        <v>272</v>
      </c>
      <c r="AU99" s="186" t="s">
        <v>80</v>
      </c>
      <c r="AY99" s="16" t="s">
        <v>136</v>
      </c>
      <c r="BE99" s="187">
        <f>IF(N99="základní",J99,0)</f>
        <v>0</v>
      </c>
      <c r="BF99" s="187">
        <f>IF(N99="snížená",J99,0)</f>
        <v>0</v>
      </c>
      <c r="BG99" s="187">
        <f>IF(N99="zákl. přenesená",J99,0)</f>
        <v>0</v>
      </c>
      <c r="BH99" s="187">
        <f>IF(N99="sníž. přenesená",J99,0)</f>
        <v>0</v>
      </c>
      <c r="BI99" s="187">
        <f>IF(N99="nulová",J99,0)</f>
        <v>0</v>
      </c>
      <c r="BJ99" s="16" t="s">
        <v>80</v>
      </c>
      <c r="BK99" s="187">
        <f>ROUND(I99*H99,2)</f>
        <v>0</v>
      </c>
      <c r="BL99" s="16" t="s">
        <v>612</v>
      </c>
      <c r="BM99" s="186" t="s">
        <v>1143</v>
      </c>
    </row>
    <row r="100" s="2" customFormat="1" ht="16.5" customHeight="1">
      <c r="A100" s="37"/>
      <c r="B100" s="38"/>
      <c r="C100" s="221" t="s">
        <v>203</v>
      </c>
      <c r="D100" s="221" t="s">
        <v>272</v>
      </c>
      <c r="E100" s="222" t="s">
        <v>1144</v>
      </c>
      <c r="F100" s="223" t="s">
        <v>1145</v>
      </c>
      <c r="G100" s="224" t="s">
        <v>133</v>
      </c>
      <c r="H100" s="225">
        <v>454</v>
      </c>
      <c r="I100" s="226"/>
      <c r="J100" s="227">
        <f>ROUND(I100*H100,2)</f>
        <v>0</v>
      </c>
      <c r="K100" s="223" t="s">
        <v>134</v>
      </c>
      <c r="L100" s="228"/>
      <c r="M100" s="229" t="s">
        <v>19</v>
      </c>
      <c r="N100" s="230" t="s">
        <v>43</v>
      </c>
      <c r="O100" s="83"/>
      <c r="P100" s="184">
        <f>O100*H100</f>
        <v>0</v>
      </c>
      <c r="Q100" s="184">
        <v>9.0000000000000006E-05</v>
      </c>
      <c r="R100" s="184">
        <f>Q100*H100</f>
        <v>0.04086</v>
      </c>
      <c r="S100" s="184">
        <v>0</v>
      </c>
      <c r="T100" s="185">
        <f>S100*H100</f>
        <v>0</v>
      </c>
      <c r="U100" s="37"/>
      <c r="V100" s="37"/>
      <c r="W100" s="37"/>
      <c r="X100" s="37"/>
      <c r="Y100" s="37"/>
      <c r="Z100" s="37"/>
      <c r="AA100" s="37"/>
      <c r="AB100" s="37"/>
      <c r="AC100" s="37"/>
      <c r="AD100" s="37"/>
      <c r="AE100" s="37"/>
      <c r="AR100" s="186" t="s">
        <v>612</v>
      </c>
      <c r="AT100" s="186" t="s">
        <v>272</v>
      </c>
      <c r="AU100" s="186" t="s">
        <v>80</v>
      </c>
      <c r="AY100" s="16" t="s">
        <v>136</v>
      </c>
      <c r="BE100" s="187">
        <f>IF(N100="základní",J100,0)</f>
        <v>0</v>
      </c>
      <c r="BF100" s="187">
        <f>IF(N100="snížená",J100,0)</f>
        <v>0</v>
      </c>
      <c r="BG100" s="187">
        <f>IF(N100="zákl. přenesená",J100,0)</f>
        <v>0</v>
      </c>
      <c r="BH100" s="187">
        <f>IF(N100="sníž. přenesená",J100,0)</f>
        <v>0</v>
      </c>
      <c r="BI100" s="187">
        <f>IF(N100="nulová",J100,0)</f>
        <v>0</v>
      </c>
      <c r="BJ100" s="16" t="s">
        <v>80</v>
      </c>
      <c r="BK100" s="187">
        <f>ROUND(I100*H100,2)</f>
        <v>0</v>
      </c>
      <c r="BL100" s="16" t="s">
        <v>612</v>
      </c>
      <c r="BM100" s="186" t="s">
        <v>1146</v>
      </c>
    </row>
    <row r="101" s="2" customFormat="1" ht="16.5" customHeight="1">
      <c r="A101" s="37"/>
      <c r="B101" s="38"/>
      <c r="C101" s="221" t="s">
        <v>167</v>
      </c>
      <c r="D101" s="221" t="s">
        <v>272</v>
      </c>
      <c r="E101" s="222" t="s">
        <v>1147</v>
      </c>
      <c r="F101" s="223" t="s">
        <v>1148</v>
      </c>
      <c r="G101" s="224" t="s">
        <v>195</v>
      </c>
      <c r="H101" s="225">
        <v>120</v>
      </c>
      <c r="I101" s="226"/>
      <c r="J101" s="227">
        <f>ROUND(I101*H101,2)</f>
        <v>0</v>
      </c>
      <c r="K101" s="223" t="s">
        <v>134</v>
      </c>
      <c r="L101" s="228"/>
      <c r="M101" s="229" t="s">
        <v>19</v>
      </c>
      <c r="N101" s="230" t="s">
        <v>43</v>
      </c>
      <c r="O101" s="83"/>
      <c r="P101" s="184">
        <f>O101*H101</f>
        <v>0</v>
      </c>
      <c r="Q101" s="184">
        <v>0.001</v>
      </c>
      <c r="R101" s="184">
        <f>Q101*H101</f>
        <v>0.12</v>
      </c>
      <c r="S101" s="184">
        <v>0</v>
      </c>
      <c r="T101" s="185">
        <f>S101*H101</f>
        <v>0</v>
      </c>
      <c r="U101" s="37"/>
      <c r="V101" s="37"/>
      <c r="W101" s="37"/>
      <c r="X101" s="37"/>
      <c r="Y101" s="37"/>
      <c r="Z101" s="37"/>
      <c r="AA101" s="37"/>
      <c r="AB101" s="37"/>
      <c r="AC101" s="37"/>
      <c r="AD101" s="37"/>
      <c r="AE101" s="37"/>
      <c r="AR101" s="186" t="s">
        <v>612</v>
      </c>
      <c r="AT101" s="186" t="s">
        <v>272</v>
      </c>
      <c r="AU101" s="186" t="s">
        <v>80</v>
      </c>
      <c r="AY101" s="16" t="s">
        <v>136</v>
      </c>
      <c r="BE101" s="187">
        <f>IF(N101="základní",J101,0)</f>
        <v>0</v>
      </c>
      <c r="BF101" s="187">
        <f>IF(N101="snížená",J101,0)</f>
        <v>0</v>
      </c>
      <c r="BG101" s="187">
        <f>IF(N101="zákl. přenesená",J101,0)</f>
        <v>0</v>
      </c>
      <c r="BH101" s="187">
        <f>IF(N101="sníž. přenesená",J101,0)</f>
        <v>0</v>
      </c>
      <c r="BI101" s="187">
        <f>IF(N101="nulová",J101,0)</f>
        <v>0</v>
      </c>
      <c r="BJ101" s="16" t="s">
        <v>80</v>
      </c>
      <c r="BK101" s="187">
        <f>ROUND(I101*H101,2)</f>
        <v>0</v>
      </c>
      <c r="BL101" s="16" t="s">
        <v>612</v>
      </c>
      <c r="BM101" s="186" t="s">
        <v>1149</v>
      </c>
    </row>
    <row r="102" s="2" customFormat="1" ht="16.5" customHeight="1">
      <c r="A102" s="37"/>
      <c r="B102" s="38"/>
      <c r="C102" s="221" t="s">
        <v>8</v>
      </c>
      <c r="D102" s="221" t="s">
        <v>272</v>
      </c>
      <c r="E102" s="222" t="s">
        <v>1150</v>
      </c>
      <c r="F102" s="223" t="s">
        <v>1151</v>
      </c>
      <c r="G102" s="224" t="s">
        <v>133</v>
      </c>
      <c r="H102" s="225">
        <v>20</v>
      </c>
      <c r="I102" s="226"/>
      <c r="J102" s="227">
        <f>ROUND(I102*H102,2)</f>
        <v>0</v>
      </c>
      <c r="K102" s="223" t="s">
        <v>134</v>
      </c>
      <c r="L102" s="228"/>
      <c r="M102" s="229" t="s">
        <v>19</v>
      </c>
      <c r="N102" s="230" t="s">
        <v>43</v>
      </c>
      <c r="O102" s="83"/>
      <c r="P102" s="184">
        <f>O102*H102</f>
        <v>0</v>
      </c>
      <c r="Q102" s="184">
        <v>0.014</v>
      </c>
      <c r="R102" s="184">
        <f>Q102*H102</f>
        <v>0.28000000000000003</v>
      </c>
      <c r="S102" s="184">
        <v>0</v>
      </c>
      <c r="T102" s="185">
        <f>S102*H102</f>
        <v>0</v>
      </c>
      <c r="U102" s="37"/>
      <c r="V102" s="37"/>
      <c r="W102" s="37"/>
      <c r="X102" s="37"/>
      <c r="Y102" s="37"/>
      <c r="Z102" s="37"/>
      <c r="AA102" s="37"/>
      <c r="AB102" s="37"/>
      <c r="AC102" s="37"/>
      <c r="AD102" s="37"/>
      <c r="AE102" s="37"/>
      <c r="AR102" s="186" t="s">
        <v>612</v>
      </c>
      <c r="AT102" s="186" t="s">
        <v>272</v>
      </c>
      <c r="AU102" s="186" t="s">
        <v>80</v>
      </c>
      <c r="AY102" s="16" t="s">
        <v>136</v>
      </c>
      <c r="BE102" s="187">
        <f>IF(N102="základní",J102,0)</f>
        <v>0</v>
      </c>
      <c r="BF102" s="187">
        <f>IF(N102="snížená",J102,0)</f>
        <v>0</v>
      </c>
      <c r="BG102" s="187">
        <f>IF(N102="zákl. přenesená",J102,0)</f>
        <v>0</v>
      </c>
      <c r="BH102" s="187">
        <f>IF(N102="sníž. přenesená",J102,0)</f>
        <v>0</v>
      </c>
      <c r="BI102" s="187">
        <f>IF(N102="nulová",J102,0)</f>
        <v>0</v>
      </c>
      <c r="BJ102" s="16" t="s">
        <v>80</v>
      </c>
      <c r="BK102" s="187">
        <f>ROUND(I102*H102,2)</f>
        <v>0</v>
      </c>
      <c r="BL102" s="16" t="s">
        <v>612</v>
      </c>
      <c r="BM102" s="186" t="s">
        <v>1152</v>
      </c>
    </row>
    <row r="103" s="2" customFormat="1" ht="16.5" customHeight="1">
      <c r="A103" s="37"/>
      <c r="B103" s="38"/>
      <c r="C103" s="221" t="s">
        <v>172</v>
      </c>
      <c r="D103" s="221" t="s">
        <v>272</v>
      </c>
      <c r="E103" s="222" t="s">
        <v>1153</v>
      </c>
      <c r="F103" s="223" t="s">
        <v>1154</v>
      </c>
      <c r="G103" s="224" t="s">
        <v>133</v>
      </c>
      <c r="H103" s="225">
        <v>4</v>
      </c>
      <c r="I103" s="226"/>
      <c r="J103" s="227">
        <f>ROUND(I103*H103,2)</f>
        <v>0</v>
      </c>
      <c r="K103" s="223" t="s">
        <v>134</v>
      </c>
      <c r="L103" s="228"/>
      <c r="M103" s="229" t="s">
        <v>19</v>
      </c>
      <c r="N103" s="230" t="s">
        <v>43</v>
      </c>
      <c r="O103" s="83"/>
      <c r="P103" s="184">
        <f>O103*H103</f>
        <v>0</v>
      </c>
      <c r="Q103" s="184">
        <v>0.014</v>
      </c>
      <c r="R103" s="184">
        <f>Q103*H103</f>
        <v>0.056000000000000001</v>
      </c>
      <c r="S103" s="184">
        <v>0</v>
      </c>
      <c r="T103" s="185">
        <f>S103*H103</f>
        <v>0</v>
      </c>
      <c r="U103" s="37"/>
      <c r="V103" s="37"/>
      <c r="W103" s="37"/>
      <c r="X103" s="37"/>
      <c r="Y103" s="37"/>
      <c r="Z103" s="37"/>
      <c r="AA103" s="37"/>
      <c r="AB103" s="37"/>
      <c r="AC103" s="37"/>
      <c r="AD103" s="37"/>
      <c r="AE103" s="37"/>
      <c r="AR103" s="186" t="s">
        <v>612</v>
      </c>
      <c r="AT103" s="186" t="s">
        <v>272</v>
      </c>
      <c r="AU103" s="186" t="s">
        <v>80</v>
      </c>
      <c r="AY103" s="16" t="s">
        <v>136</v>
      </c>
      <c r="BE103" s="187">
        <f>IF(N103="základní",J103,0)</f>
        <v>0</v>
      </c>
      <c r="BF103" s="187">
        <f>IF(N103="snížená",J103,0)</f>
        <v>0</v>
      </c>
      <c r="BG103" s="187">
        <f>IF(N103="zákl. přenesená",J103,0)</f>
        <v>0</v>
      </c>
      <c r="BH103" s="187">
        <f>IF(N103="sníž. přenesená",J103,0)</f>
        <v>0</v>
      </c>
      <c r="BI103" s="187">
        <f>IF(N103="nulová",J103,0)</f>
        <v>0</v>
      </c>
      <c r="BJ103" s="16" t="s">
        <v>80</v>
      </c>
      <c r="BK103" s="187">
        <f>ROUND(I103*H103,2)</f>
        <v>0</v>
      </c>
      <c r="BL103" s="16" t="s">
        <v>612</v>
      </c>
      <c r="BM103" s="186" t="s">
        <v>1155</v>
      </c>
    </row>
    <row r="104" s="2" customFormat="1" ht="16.5" customHeight="1">
      <c r="A104" s="37"/>
      <c r="B104" s="38"/>
      <c r="C104" s="221" t="s">
        <v>224</v>
      </c>
      <c r="D104" s="221" t="s">
        <v>272</v>
      </c>
      <c r="E104" s="222" t="s">
        <v>1156</v>
      </c>
      <c r="F104" s="223" t="s">
        <v>1157</v>
      </c>
      <c r="G104" s="224" t="s">
        <v>133</v>
      </c>
      <c r="H104" s="225">
        <v>20</v>
      </c>
      <c r="I104" s="226"/>
      <c r="J104" s="227">
        <f>ROUND(I104*H104,2)</f>
        <v>0</v>
      </c>
      <c r="K104" s="223" t="s">
        <v>134</v>
      </c>
      <c r="L104" s="228"/>
      <c r="M104" s="229" t="s">
        <v>19</v>
      </c>
      <c r="N104" s="230" t="s">
        <v>43</v>
      </c>
      <c r="O104" s="83"/>
      <c r="P104" s="184">
        <f>O104*H104</f>
        <v>0</v>
      </c>
      <c r="Q104" s="184">
        <v>0.034290000000000001</v>
      </c>
      <c r="R104" s="184">
        <f>Q104*H104</f>
        <v>0.68579999999999997</v>
      </c>
      <c r="S104" s="184">
        <v>0</v>
      </c>
      <c r="T104" s="185">
        <f>S104*H104</f>
        <v>0</v>
      </c>
      <c r="U104" s="37"/>
      <c r="V104" s="37"/>
      <c r="W104" s="37"/>
      <c r="X104" s="37"/>
      <c r="Y104" s="37"/>
      <c r="Z104" s="37"/>
      <c r="AA104" s="37"/>
      <c r="AB104" s="37"/>
      <c r="AC104" s="37"/>
      <c r="AD104" s="37"/>
      <c r="AE104" s="37"/>
      <c r="AR104" s="186" t="s">
        <v>612</v>
      </c>
      <c r="AT104" s="186" t="s">
        <v>272</v>
      </c>
      <c r="AU104" s="186" t="s">
        <v>80</v>
      </c>
      <c r="AY104" s="16" t="s">
        <v>136</v>
      </c>
      <c r="BE104" s="187">
        <f>IF(N104="základní",J104,0)</f>
        <v>0</v>
      </c>
      <c r="BF104" s="187">
        <f>IF(N104="snížená",J104,0)</f>
        <v>0</v>
      </c>
      <c r="BG104" s="187">
        <f>IF(N104="zákl. přenesená",J104,0)</f>
        <v>0</v>
      </c>
      <c r="BH104" s="187">
        <f>IF(N104="sníž. přenesená",J104,0)</f>
        <v>0</v>
      </c>
      <c r="BI104" s="187">
        <f>IF(N104="nulová",J104,0)</f>
        <v>0</v>
      </c>
      <c r="BJ104" s="16" t="s">
        <v>80</v>
      </c>
      <c r="BK104" s="187">
        <f>ROUND(I104*H104,2)</f>
        <v>0</v>
      </c>
      <c r="BL104" s="16" t="s">
        <v>612</v>
      </c>
      <c r="BM104" s="186" t="s">
        <v>1158</v>
      </c>
    </row>
    <row r="105" s="2" customFormat="1" ht="16.5" customHeight="1">
      <c r="A105" s="37"/>
      <c r="B105" s="38"/>
      <c r="C105" s="221" t="s">
        <v>177</v>
      </c>
      <c r="D105" s="221" t="s">
        <v>272</v>
      </c>
      <c r="E105" s="222" t="s">
        <v>1159</v>
      </c>
      <c r="F105" s="223" t="s">
        <v>1160</v>
      </c>
      <c r="G105" s="224" t="s">
        <v>133</v>
      </c>
      <c r="H105" s="225">
        <v>20</v>
      </c>
      <c r="I105" s="226"/>
      <c r="J105" s="227">
        <f>ROUND(I105*H105,2)</f>
        <v>0</v>
      </c>
      <c r="K105" s="223" t="s">
        <v>134</v>
      </c>
      <c r="L105" s="228"/>
      <c r="M105" s="229" t="s">
        <v>19</v>
      </c>
      <c r="N105" s="230" t="s">
        <v>43</v>
      </c>
      <c r="O105" s="83"/>
      <c r="P105" s="184">
        <f>O105*H105</f>
        <v>0</v>
      </c>
      <c r="Q105" s="184">
        <v>0.034819999999999997</v>
      </c>
      <c r="R105" s="184">
        <f>Q105*H105</f>
        <v>0.69639999999999991</v>
      </c>
      <c r="S105" s="184">
        <v>0</v>
      </c>
      <c r="T105" s="185">
        <f>S105*H105</f>
        <v>0</v>
      </c>
      <c r="U105" s="37"/>
      <c r="V105" s="37"/>
      <c r="W105" s="37"/>
      <c r="X105" s="37"/>
      <c r="Y105" s="37"/>
      <c r="Z105" s="37"/>
      <c r="AA105" s="37"/>
      <c r="AB105" s="37"/>
      <c r="AC105" s="37"/>
      <c r="AD105" s="37"/>
      <c r="AE105" s="37"/>
      <c r="AR105" s="186" t="s">
        <v>612</v>
      </c>
      <c r="AT105" s="186" t="s">
        <v>272</v>
      </c>
      <c r="AU105" s="186" t="s">
        <v>80</v>
      </c>
      <c r="AY105" s="16" t="s">
        <v>136</v>
      </c>
      <c r="BE105" s="187">
        <f>IF(N105="základní",J105,0)</f>
        <v>0</v>
      </c>
      <c r="BF105" s="187">
        <f>IF(N105="snížená",J105,0)</f>
        <v>0</v>
      </c>
      <c r="BG105" s="187">
        <f>IF(N105="zákl. přenesená",J105,0)</f>
        <v>0</v>
      </c>
      <c r="BH105" s="187">
        <f>IF(N105="sníž. přenesená",J105,0)</f>
        <v>0</v>
      </c>
      <c r="BI105" s="187">
        <f>IF(N105="nulová",J105,0)</f>
        <v>0</v>
      </c>
      <c r="BJ105" s="16" t="s">
        <v>80</v>
      </c>
      <c r="BK105" s="187">
        <f>ROUND(I105*H105,2)</f>
        <v>0</v>
      </c>
      <c r="BL105" s="16" t="s">
        <v>612</v>
      </c>
      <c r="BM105" s="186" t="s">
        <v>1161</v>
      </c>
    </row>
    <row r="106" s="2" customFormat="1" ht="16.5" customHeight="1">
      <c r="A106" s="37"/>
      <c r="B106" s="38"/>
      <c r="C106" s="221" t="s">
        <v>234</v>
      </c>
      <c r="D106" s="221" t="s">
        <v>272</v>
      </c>
      <c r="E106" s="222" t="s">
        <v>1162</v>
      </c>
      <c r="F106" s="223" t="s">
        <v>1163</v>
      </c>
      <c r="G106" s="224" t="s">
        <v>1164</v>
      </c>
      <c r="H106" s="225">
        <v>6</v>
      </c>
      <c r="I106" s="226"/>
      <c r="J106" s="227">
        <f>ROUND(I106*H106,2)</f>
        <v>0</v>
      </c>
      <c r="K106" s="223" t="s">
        <v>19</v>
      </c>
      <c r="L106" s="228"/>
      <c r="M106" s="229" t="s">
        <v>19</v>
      </c>
      <c r="N106" s="230" t="s">
        <v>43</v>
      </c>
      <c r="O106" s="83"/>
      <c r="P106" s="184">
        <f>O106*H106</f>
        <v>0</v>
      </c>
      <c r="Q106" s="184">
        <v>0</v>
      </c>
      <c r="R106" s="184">
        <f>Q106*H106</f>
        <v>0</v>
      </c>
      <c r="S106" s="184">
        <v>0</v>
      </c>
      <c r="T106" s="185">
        <f>S106*H106</f>
        <v>0</v>
      </c>
      <c r="U106" s="37"/>
      <c r="V106" s="37"/>
      <c r="W106" s="37"/>
      <c r="X106" s="37"/>
      <c r="Y106" s="37"/>
      <c r="Z106" s="37"/>
      <c r="AA106" s="37"/>
      <c r="AB106" s="37"/>
      <c r="AC106" s="37"/>
      <c r="AD106" s="37"/>
      <c r="AE106" s="37"/>
      <c r="AR106" s="186" t="s">
        <v>612</v>
      </c>
      <c r="AT106" s="186" t="s">
        <v>272</v>
      </c>
      <c r="AU106" s="186" t="s">
        <v>80</v>
      </c>
      <c r="AY106" s="16" t="s">
        <v>136</v>
      </c>
      <c r="BE106" s="187">
        <f>IF(N106="základní",J106,0)</f>
        <v>0</v>
      </c>
      <c r="BF106" s="187">
        <f>IF(N106="snížená",J106,0)</f>
        <v>0</v>
      </c>
      <c r="BG106" s="187">
        <f>IF(N106="zákl. přenesená",J106,0)</f>
        <v>0</v>
      </c>
      <c r="BH106" s="187">
        <f>IF(N106="sníž. přenesená",J106,0)</f>
        <v>0</v>
      </c>
      <c r="BI106" s="187">
        <f>IF(N106="nulová",J106,0)</f>
        <v>0</v>
      </c>
      <c r="BJ106" s="16" t="s">
        <v>80</v>
      </c>
      <c r="BK106" s="187">
        <f>ROUND(I106*H106,2)</f>
        <v>0</v>
      </c>
      <c r="BL106" s="16" t="s">
        <v>612</v>
      </c>
      <c r="BM106" s="186" t="s">
        <v>1165</v>
      </c>
    </row>
    <row r="107" s="2" customFormat="1" ht="16.5" customHeight="1">
      <c r="A107" s="37"/>
      <c r="B107" s="38"/>
      <c r="C107" s="221" t="s">
        <v>611</v>
      </c>
      <c r="D107" s="221" t="s">
        <v>272</v>
      </c>
      <c r="E107" s="222" t="s">
        <v>1166</v>
      </c>
      <c r="F107" s="223" t="s">
        <v>1167</v>
      </c>
      <c r="G107" s="224" t="s">
        <v>133</v>
      </c>
      <c r="H107" s="225">
        <v>60</v>
      </c>
      <c r="I107" s="226"/>
      <c r="J107" s="227">
        <f>ROUND(I107*H107,2)</f>
        <v>0</v>
      </c>
      <c r="K107" s="223" t="s">
        <v>19</v>
      </c>
      <c r="L107" s="228"/>
      <c r="M107" s="229" t="s">
        <v>19</v>
      </c>
      <c r="N107" s="230" t="s">
        <v>43</v>
      </c>
      <c r="O107" s="83"/>
      <c r="P107" s="184">
        <f>O107*H107</f>
        <v>0</v>
      </c>
      <c r="Q107" s="184">
        <v>0</v>
      </c>
      <c r="R107" s="184">
        <f>Q107*H107</f>
        <v>0</v>
      </c>
      <c r="S107" s="184">
        <v>0</v>
      </c>
      <c r="T107" s="185">
        <f>S107*H107</f>
        <v>0</v>
      </c>
      <c r="U107" s="37"/>
      <c r="V107" s="37"/>
      <c r="W107" s="37"/>
      <c r="X107" s="37"/>
      <c r="Y107" s="37"/>
      <c r="Z107" s="37"/>
      <c r="AA107" s="37"/>
      <c r="AB107" s="37"/>
      <c r="AC107" s="37"/>
      <c r="AD107" s="37"/>
      <c r="AE107" s="37"/>
      <c r="AR107" s="186" t="s">
        <v>174</v>
      </c>
      <c r="AT107" s="186" t="s">
        <v>272</v>
      </c>
      <c r="AU107" s="186" t="s">
        <v>80</v>
      </c>
      <c r="AY107" s="16" t="s">
        <v>136</v>
      </c>
      <c r="BE107" s="187">
        <f>IF(N107="základní",J107,0)</f>
        <v>0</v>
      </c>
      <c r="BF107" s="187">
        <f>IF(N107="snížená",J107,0)</f>
        <v>0</v>
      </c>
      <c r="BG107" s="187">
        <f>IF(N107="zákl. přenesená",J107,0)</f>
        <v>0</v>
      </c>
      <c r="BH107" s="187">
        <f>IF(N107="sníž. přenesená",J107,0)</f>
        <v>0</v>
      </c>
      <c r="BI107" s="187">
        <f>IF(N107="nulová",J107,0)</f>
        <v>0</v>
      </c>
      <c r="BJ107" s="16" t="s">
        <v>80</v>
      </c>
      <c r="BK107" s="187">
        <f>ROUND(I107*H107,2)</f>
        <v>0</v>
      </c>
      <c r="BL107" s="16" t="s">
        <v>135</v>
      </c>
      <c r="BM107" s="186" t="s">
        <v>1168</v>
      </c>
    </row>
    <row r="108" s="10" customFormat="1">
      <c r="A108" s="10"/>
      <c r="B108" s="188"/>
      <c r="C108" s="189"/>
      <c r="D108" s="190" t="s">
        <v>137</v>
      </c>
      <c r="E108" s="191" t="s">
        <v>19</v>
      </c>
      <c r="F108" s="192" t="s">
        <v>635</v>
      </c>
      <c r="G108" s="189"/>
      <c r="H108" s="191" t="s">
        <v>19</v>
      </c>
      <c r="I108" s="193"/>
      <c r="J108" s="189"/>
      <c r="K108" s="189"/>
      <c r="L108" s="194"/>
      <c r="M108" s="195"/>
      <c r="N108" s="196"/>
      <c r="O108" s="196"/>
      <c r="P108" s="196"/>
      <c r="Q108" s="196"/>
      <c r="R108" s="196"/>
      <c r="S108" s="196"/>
      <c r="T108" s="197"/>
      <c r="U108" s="10"/>
      <c r="V108" s="10"/>
      <c r="W108" s="10"/>
      <c r="X108" s="10"/>
      <c r="Y108" s="10"/>
      <c r="Z108" s="10"/>
      <c r="AA108" s="10"/>
      <c r="AB108" s="10"/>
      <c r="AC108" s="10"/>
      <c r="AD108" s="10"/>
      <c r="AE108" s="10"/>
      <c r="AT108" s="198" t="s">
        <v>137</v>
      </c>
      <c r="AU108" s="198" t="s">
        <v>80</v>
      </c>
      <c r="AV108" s="10" t="s">
        <v>80</v>
      </c>
      <c r="AW108" s="10" t="s">
        <v>33</v>
      </c>
      <c r="AX108" s="10" t="s">
        <v>72</v>
      </c>
      <c r="AY108" s="198" t="s">
        <v>136</v>
      </c>
    </row>
    <row r="109" s="10" customFormat="1">
      <c r="A109" s="10"/>
      <c r="B109" s="188"/>
      <c r="C109" s="189"/>
      <c r="D109" s="190" t="s">
        <v>137</v>
      </c>
      <c r="E109" s="191" t="s">
        <v>19</v>
      </c>
      <c r="F109" s="192" t="s">
        <v>636</v>
      </c>
      <c r="G109" s="189"/>
      <c r="H109" s="191" t="s">
        <v>19</v>
      </c>
      <c r="I109" s="193"/>
      <c r="J109" s="189"/>
      <c r="K109" s="189"/>
      <c r="L109" s="194"/>
      <c r="M109" s="195"/>
      <c r="N109" s="196"/>
      <c r="O109" s="196"/>
      <c r="P109" s="196"/>
      <c r="Q109" s="196"/>
      <c r="R109" s="196"/>
      <c r="S109" s="196"/>
      <c r="T109" s="197"/>
      <c r="U109" s="10"/>
      <c r="V109" s="10"/>
      <c r="W109" s="10"/>
      <c r="X109" s="10"/>
      <c r="Y109" s="10"/>
      <c r="Z109" s="10"/>
      <c r="AA109" s="10"/>
      <c r="AB109" s="10"/>
      <c r="AC109" s="10"/>
      <c r="AD109" s="10"/>
      <c r="AE109" s="10"/>
      <c r="AT109" s="198" t="s">
        <v>137</v>
      </c>
      <c r="AU109" s="198" t="s">
        <v>80</v>
      </c>
      <c r="AV109" s="10" t="s">
        <v>80</v>
      </c>
      <c r="AW109" s="10" t="s">
        <v>33</v>
      </c>
      <c r="AX109" s="10" t="s">
        <v>72</v>
      </c>
      <c r="AY109" s="198" t="s">
        <v>136</v>
      </c>
    </row>
    <row r="110" s="10" customFormat="1">
      <c r="A110" s="10"/>
      <c r="B110" s="188"/>
      <c r="C110" s="189"/>
      <c r="D110" s="190" t="s">
        <v>137</v>
      </c>
      <c r="E110" s="191" t="s">
        <v>19</v>
      </c>
      <c r="F110" s="192" t="s">
        <v>637</v>
      </c>
      <c r="G110" s="189"/>
      <c r="H110" s="191" t="s">
        <v>19</v>
      </c>
      <c r="I110" s="193"/>
      <c r="J110" s="189"/>
      <c r="K110" s="189"/>
      <c r="L110" s="194"/>
      <c r="M110" s="195"/>
      <c r="N110" s="196"/>
      <c r="O110" s="196"/>
      <c r="P110" s="196"/>
      <c r="Q110" s="196"/>
      <c r="R110" s="196"/>
      <c r="S110" s="196"/>
      <c r="T110" s="197"/>
      <c r="U110" s="10"/>
      <c r="V110" s="10"/>
      <c r="W110" s="10"/>
      <c r="X110" s="10"/>
      <c r="Y110" s="10"/>
      <c r="Z110" s="10"/>
      <c r="AA110" s="10"/>
      <c r="AB110" s="10"/>
      <c r="AC110" s="10"/>
      <c r="AD110" s="10"/>
      <c r="AE110" s="10"/>
      <c r="AT110" s="198" t="s">
        <v>137</v>
      </c>
      <c r="AU110" s="198" t="s">
        <v>80</v>
      </c>
      <c r="AV110" s="10" t="s">
        <v>80</v>
      </c>
      <c r="AW110" s="10" t="s">
        <v>33</v>
      </c>
      <c r="AX110" s="10" t="s">
        <v>72</v>
      </c>
      <c r="AY110" s="198" t="s">
        <v>136</v>
      </c>
    </row>
    <row r="111" s="11" customFormat="1">
      <c r="A111" s="11"/>
      <c r="B111" s="199"/>
      <c r="C111" s="200"/>
      <c r="D111" s="190" t="s">
        <v>137</v>
      </c>
      <c r="E111" s="201" t="s">
        <v>19</v>
      </c>
      <c r="F111" s="202" t="s">
        <v>638</v>
      </c>
      <c r="G111" s="200"/>
      <c r="H111" s="203">
        <v>60</v>
      </c>
      <c r="I111" s="204"/>
      <c r="J111" s="200"/>
      <c r="K111" s="200"/>
      <c r="L111" s="205"/>
      <c r="M111" s="206"/>
      <c r="N111" s="207"/>
      <c r="O111" s="207"/>
      <c r="P111" s="207"/>
      <c r="Q111" s="207"/>
      <c r="R111" s="207"/>
      <c r="S111" s="207"/>
      <c r="T111" s="208"/>
      <c r="U111" s="11"/>
      <c r="V111" s="11"/>
      <c r="W111" s="11"/>
      <c r="X111" s="11"/>
      <c r="Y111" s="11"/>
      <c r="Z111" s="11"/>
      <c r="AA111" s="11"/>
      <c r="AB111" s="11"/>
      <c r="AC111" s="11"/>
      <c r="AD111" s="11"/>
      <c r="AE111" s="11"/>
      <c r="AT111" s="209" t="s">
        <v>137</v>
      </c>
      <c r="AU111" s="209" t="s">
        <v>80</v>
      </c>
      <c r="AV111" s="11" t="s">
        <v>82</v>
      </c>
      <c r="AW111" s="11" t="s">
        <v>33</v>
      </c>
      <c r="AX111" s="11" t="s">
        <v>72</v>
      </c>
      <c r="AY111" s="209" t="s">
        <v>136</v>
      </c>
    </row>
    <row r="112" s="12" customFormat="1">
      <c r="A112" s="12"/>
      <c r="B112" s="210"/>
      <c r="C112" s="211"/>
      <c r="D112" s="190" t="s">
        <v>137</v>
      </c>
      <c r="E112" s="212" t="s">
        <v>19</v>
      </c>
      <c r="F112" s="213" t="s">
        <v>140</v>
      </c>
      <c r="G112" s="211"/>
      <c r="H112" s="214">
        <v>60</v>
      </c>
      <c r="I112" s="215"/>
      <c r="J112" s="211"/>
      <c r="K112" s="211"/>
      <c r="L112" s="216"/>
      <c r="M112" s="217"/>
      <c r="N112" s="218"/>
      <c r="O112" s="218"/>
      <c r="P112" s="218"/>
      <c r="Q112" s="218"/>
      <c r="R112" s="218"/>
      <c r="S112" s="218"/>
      <c r="T112" s="219"/>
      <c r="U112" s="12"/>
      <c r="V112" s="12"/>
      <c r="W112" s="12"/>
      <c r="X112" s="12"/>
      <c r="Y112" s="12"/>
      <c r="Z112" s="12"/>
      <c r="AA112" s="12"/>
      <c r="AB112" s="12"/>
      <c r="AC112" s="12"/>
      <c r="AD112" s="12"/>
      <c r="AE112" s="12"/>
      <c r="AT112" s="220" t="s">
        <v>137</v>
      </c>
      <c r="AU112" s="220" t="s">
        <v>80</v>
      </c>
      <c r="AV112" s="12" t="s">
        <v>135</v>
      </c>
      <c r="AW112" s="12" t="s">
        <v>33</v>
      </c>
      <c r="AX112" s="12" t="s">
        <v>80</v>
      </c>
      <c r="AY112" s="220" t="s">
        <v>136</v>
      </c>
    </row>
    <row r="113" s="14" customFormat="1" ht="25.92" customHeight="1">
      <c r="A113" s="14"/>
      <c r="B113" s="243"/>
      <c r="C113" s="244"/>
      <c r="D113" s="245" t="s">
        <v>71</v>
      </c>
      <c r="E113" s="246" t="s">
        <v>1069</v>
      </c>
      <c r="F113" s="246" t="s">
        <v>86</v>
      </c>
      <c r="G113" s="244"/>
      <c r="H113" s="244"/>
      <c r="I113" s="247"/>
      <c r="J113" s="248">
        <f>BK113</f>
        <v>0</v>
      </c>
      <c r="K113" s="244"/>
      <c r="L113" s="249"/>
      <c r="M113" s="250"/>
      <c r="N113" s="251"/>
      <c r="O113" s="251"/>
      <c r="P113" s="252">
        <f>SUM(P114:P128)</f>
        <v>0</v>
      </c>
      <c r="Q113" s="251"/>
      <c r="R113" s="252">
        <f>SUM(R114:R128)</f>
        <v>24.171439999999997</v>
      </c>
      <c r="S113" s="251"/>
      <c r="T113" s="253">
        <f>SUM(T114:T128)</f>
        <v>0</v>
      </c>
      <c r="U113" s="14"/>
      <c r="V113" s="14"/>
      <c r="W113" s="14"/>
      <c r="X113" s="14"/>
      <c r="Y113" s="14"/>
      <c r="Z113" s="14"/>
      <c r="AA113" s="14"/>
      <c r="AB113" s="14"/>
      <c r="AC113" s="14"/>
      <c r="AD113" s="14"/>
      <c r="AE113" s="14"/>
      <c r="AR113" s="254" t="s">
        <v>80</v>
      </c>
      <c r="AT113" s="255" t="s">
        <v>71</v>
      </c>
      <c r="AU113" s="255" t="s">
        <v>72</v>
      </c>
      <c r="AY113" s="254" t="s">
        <v>136</v>
      </c>
      <c r="BK113" s="256">
        <f>SUM(BK114:BK128)</f>
        <v>0</v>
      </c>
    </row>
    <row r="114" s="2" customFormat="1" ht="16.5" customHeight="1">
      <c r="A114" s="37"/>
      <c r="B114" s="38"/>
      <c r="C114" s="221" t="s">
        <v>183</v>
      </c>
      <c r="D114" s="221" t="s">
        <v>272</v>
      </c>
      <c r="E114" s="222" t="s">
        <v>1123</v>
      </c>
      <c r="F114" s="223" t="s">
        <v>1124</v>
      </c>
      <c r="G114" s="224" t="s">
        <v>227</v>
      </c>
      <c r="H114" s="225">
        <v>17.899999999999999</v>
      </c>
      <c r="I114" s="226"/>
      <c r="J114" s="227">
        <f>ROUND(I114*H114,2)</f>
        <v>0</v>
      </c>
      <c r="K114" s="223" t="s">
        <v>134</v>
      </c>
      <c r="L114" s="228"/>
      <c r="M114" s="229" t="s">
        <v>19</v>
      </c>
      <c r="N114" s="230" t="s">
        <v>43</v>
      </c>
      <c r="O114" s="83"/>
      <c r="P114" s="184">
        <f>O114*H114</f>
        <v>0</v>
      </c>
      <c r="Q114" s="184">
        <v>0.95499999999999996</v>
      </c>
      <c r="R114" s="184">
        <f>Q114*H114</f>
        <v>17.094499999999996</v>
      </c>
      <c r="S114" s="184">
        <v>0</v>
      </c>
      <c r="T114" s="185">
        <f>S114*H114</f>
        <v>0</v>
      </c>
      <c r="U114" s="37"/>
      <c r="V114" s="37"/>
      <c r="W114" s="37"/>
      <c r="X114" s="37"/>
      <c r="Y114" s="37"/>
      <c r="Z114" s="37"/>
      <c r="AA114" s="37"/>
      <c r="AB114" s="37"/>
      <c r="AC114" s="37"/>
      <c r="AD114" s="37"/>
      <c r="AE114" s="37"/>
      <c r="AR114" s="186" t="s">
        <v>612</v>
      </c>
      <c r="AT114" s="186" t="s">
        <v>272</v>
      </c>
      <c r="AU114" s="186" t="s">
        <v>80</v>
      </c>
      <c r="AY114" s="16" t="s">
        <v>136</v>
      </c>
      <c r="BE114" s="187">
        <f>IF(N114="základní",J114,0)</f>
        <v>0</v>
      </c>
      <c r="BF114" s="187">
        <f>IF(N114="snížená",J114,0)</f>
        <v>0</v>
      </c>
      <c r="BG114" s="187">
        <f>IF(N114="zákl. přenesená",J114,0)</f>
        <v>0</v>
      </c>
      <c r="BH114" s="187">
        <f>IF(N114="sníž. přenesená",J114,0)</f>
        <v>0</v>
      </c>
      <c r="BI114" s="187">
        <f>IF(N114="nulová",J114,0)</f>
        <v>0</v>
      </c>
      <c r="BJ114" s="16" t="s">
        <v>80</v>
      </c>
      <c r="BK114" s="187">
        <f>ROUND(I114*H114,2)</f>
        <v>0</v>
      </c>
      <c r="BL114" s="16" t="s">
        <v>612</v>
      </c>
      <c r="BM114" s="186" t="s">
        <v>1169</v>
      </c>
    </row>
    <row r="115" s="2" customFormat="1" ht="16.5" customHeight="1">
      <c r="A115" s="37"/>
      <c r="B115" s="38"/>
      <c r="C115" s="221" t="s">
        <v>7</v>
      </c>
      <c r="D115" s="221" t="s">
        <v>272</v>
      </c>
      <c r="E115" s="222" t="s">
        <v>1114</v>
      </c>
      <c r="F115" s="223" t="s">
        <v>1115</v>
      </c>
      <c r="G115" s="224" t="s">
        <v>133</v>
      </c>
      <c r="H115" s="225">
        <v>35</v>
      </c>
      <c r="I115" s="226"/>
      <c r="J115" s="227">
        <f>ROUND(I115*H115,2)</f>
        <v>0</v>
      </c>
      <c r="K115" s="223" t="s">
        <v>134</v>
      </c>
      <c r="L115" s="228"/>
      <c r="M115" s="229" t="s">
        <v>19</v>
      </c>
      <c r="N115" s="230" t="s">
        <v>43</v>
      </c>
      <c r="O115" s="83"/>
      <c r="P115" s="184">
        <f>O115*H115</f>
        <v>0</v>
      </c>
      <c r="Q115" s="184">
        <v>0.10299999999999999</v>
      </c>
      <c r="R115" s="184">
        <f>Q115*H115</f>
        <v>3.605</v>
      </c>
      <c r="S115" s="184">
        <v>0</v>
      </c>
      <c r="T115" s="185">
        <f>S115*H115</f>
        <v>0</v>
      </c>
      <c r="U115" s="37"/>
      <c r="V115" s="37"/>
      <c r="W115" s="37"/>
      <c r="X115" s="37"/>
      <c r="Y115" s="37"/>
      <c r="Z115" s="37"/>
      <c r="AA115" s="37"/>
      <c r="AB115" s="37"/>
      <c r="AC115" s="37"/>
      <c r="AD115" s="37"/>
      <c r="AE115" s="37"/>
      <c r="AR115" s="186" t="s">
        <v>612</v>
      </c>
      <c r="AT115" s="186" t="s">
        <v>272</v>
      </c>
      <c r="AU115" s="186" t="s">
        <v>80</v>
      </c>
      <c r="AY115" s="16" t="s">
        <v>136</v>
      </c>
      <c r="BE115" s="187">
        <f>IF(N115="základní",J115,0)</f>
        <v>0</v>
      </c>
      <c r="BF115" s="187">
        <f>IF(N115="snížená",J115,0)</f>
        <v>0</v>
      </c>
      <c r="BG115" s="187">
        <f>IF(N115="zákl. přenesená",J115,0)</f>
        <v>0</v>
      </c>
      <c r="BH115" s="187">
        <f>IF(N115="sníž. přenesená",J115,0)</f>
        <v>0</v>
      </c>
      <c r="BI115" s="187">
        <f>IF(N115="nulová",J115,0)</f>
        <v>0</v>
      </c>
      <c r="BJ115" s="16" t="s">
        <v>80</v>
      </c>
      <c r="BK115" s="187">
        <f>ROUND(I115*H115,2)</f>
        <v>0</v>
      </c>
      <c r="BL115" s="16" t="s">
        <v>612</v>
      </c>
      <c r="BM115" s="186" t="s">
        <v>1170</v>
      </c>
    </row>
    <row r="116" s="2" customFormat="1" ht="16.5" customHeight="1">
      <c r="A116" s="37"/>
      <c r="B116" s="38"/>
      <c r="C116" s="221" t="s">
        <v>188</v>
      </c>
      <c r="D116" s="221" t="s">
        <v>272</v>
      </c>
      <c r="E116" s="222" t="s">
        <v>1127</v>
      </c>
      <c r="F116" s="223" t="s">
        <v>1128</v>
      </c>
      <c r="G116" s="224" t="s">
        <v>133</v>
      </c>
      <c r="H116" s="225">
        <v>1256</v>
      </c>
      <c r="I116" s="226"/>
      <c r="J116" s="227">
        <f>ROUND(I116*H116,2)</f>
        <v>0</v>
      </c>
      <c r="K116" s="223" t="s">
        <v>134</v>
      </c>
      <c r="L116" s="228"/>
      <c r="M116" s="229" t="s">
        <v>19</v>
      </c>
      <c r="N116" s="230" t="s">
        <v>43</v>
      </c>
      <c r="O116" s="83"/>
      <c r="P116" s="184">
        <f>O116*H116</f>
        <v>0</v>
      </c>
      <c r="Q116" s="184">
        <v>0.00051999999999999995</v>
      </c>
      <c r="R116" s="184">
        <f>Q116*H116</f>
        <v>0.65311999999999992</v>
      </c>
      <c r="S116" s="184">
        <v>0</v>
      </c>
      <c r="T116" s="185">
        <f>S116*H116</f>
        <v>0</v>
      </c>
      <c r="U116" s="37"/>
      <c r="V116" s="37"/>
      <c r="W116" s="37"/>
      <c r="X116" s="37"/>
      <c r="Y116" s="37"/>
      <c r="Z116" s="37"/>
      <c r="AA116" s="37"/>
      <c r="AB116" s="37"/>
      <c r="AC116" s="37"/>
      <c r="AD116" s="37"/>
      <c r="AE116" s="37"/>
      <c r="AR116" s="186" t="s">
        <v>612</v>
      </c>
      <c r="AT116" s="186" t="s">
        <v>272</v>
      </c>
      <c r="AU116" s="186" t="s">
        <v>80</v>
      </c>
      <c r="AY116" s="16" t="s">
        <v>136</v>
      </c>
      <c r="BE116" s="187">
        <f>IF(N116="základní",J116,0)</f>
        <v>0</v>
      </c>
      <c r="BF116" s="187">
        <f>IF(N116="snížená",J116,0)</f>
        <v>0</v>
      </c>
      <c r="BG116" s="187">
        <f>IF(N116="zákl. přenesená",J116,0)</f>
        <v>0</v>
      </c>
      <c r="BH116" s="187">
        <f>IF(N116="sníž. přenesená",J116,0)</f>
        <v>0</v>
      </c>
      <c r="BI116" s="187">
        <f>IF(N116="nulová",J116,0)</f>
        <v>0</v>
      </c>
      <c r="BJ116" s="16" t="s">
        <v>80</v>
      </c>
      <c r="BK116" s="187">
        <f>ROUND(I116*H116,2)</f>
        <v>0</v>
      </c>
      <c r="BL116" s="16" t="s">
        <v>612</v>
      </c>
      <c r="BM116" s="186" t="s">
        <v>1171</v>
      </c>
    </row>
    <row r="117" s="2" customFormat="1" ht="16.5" customHeight="1">
      <c r="A117" s="37"/>
      <c r="B117" s="38"/>
      <c r="C117" s="221" t="s">
        <v>255</v>
      </c>
      <c r="D117" s="221" t="s">
        <v>272</v>
      </c>
      <c r="E117" s="222" t="s">
        <v>1130</v>
      </c>
      <c r="F117" s="223" t="s">
        <v>1131</v>
      </c>
      <c r="G117" s="224" t="s">
        <v>133</v>
      </c>
      <c r="H117" s="225">
        <v>592</v>
      </c>
      <c r="I117" s="226"/>
      <c r="J117" s="227">
        <f>ROUND(I117*H117,2)</f>
        <v>0</v>
      </c>
      <c r="K117" s="223" t="s">
        <v>134</v>
      </c>
      <c r="L117" s="228"/>
      <c r="M117" s="229" t="s">
        <v>19</v>
      </c>
      <c r="N117" s="230" t="s">
        <v>43</v>
      </c>
      <c r="O117" s="83"/>
      <c r="P117" s="184">
        <f>O117*H117</f>
        <v>0</v>
      </c>
      <c r="Q117" s="184">
        <v>0.00056999999999999998</v>
      </c>
      <c r="R117" s="184">
        <f>Q117*H117</f>
        <v>0.33743999999999996</v>
      </c>
      <c r="S117" s="184">
        <v>0</v>
      </c>
      <c r="T117" s="185">
        <f>S117*H117</f>
        <v>0</v>
      </c>
      <c r="U117" s="37"/>
      <c r="V117" s="37"/>
      <c r="W117" s="37"/>
      <c r="X117" s="37"/>
      <c r="Y117" s="37"/>
      <c r="Z117" s="37"/>
      <c r="AA117" s="37"/>
      <c r="AB117" s="37"/>
      <c r="AC117" s="37"/>
      <c r="AD117" s="37"/>
      <c r="AE117" s="37"/>
      <c r="AR117" s="186" t="s">
        <v>612</v>
      </c>
      <c r="AT117" s="186" t="s">
        <v>272</v>
      </c>
      <c r="AU117" s="186" t="s">
        <v>80</v>
      </c>
      <c r="AY117" s="16" t="s">
        <v>136</v>
      </c>
      <c r="BE117" s="187">
        <f>IF(N117="základní",J117,0)</f>
        <v>0</v>
      </c>
      <c r="BF117" s="187">
        <f>IF(N117="snížená",J117,0)</f>
        <v>0</v>
      </c>
      <c r="BG117" s="187">
        <f>IF(N117="zákl. přenesená",J117,0)</f>
        <v>0</v>
      </c>
      <c r="BH117" s="187">
        <f>IF(N117="sníž. přenesená",J117,0)</f>
        <v>0</v>
      </c>
      <c r="BI117" s="187">
        <f>IF(N117="nulová",J117,0)</f>
        <v>0</v>
      </c>
      <c r="BJ117" s="16" t="s">
        <v>80</v>
      </c>
      <c r="BK117" s="187">
        <f>ROUND(I117*H117,2)</f>
        <v>0</v>
      </c>
      <c r="BL117" s="16" t="s">
        <v>612</v>
      </c>
      <c r="BM117" s="186" t="s">
        <v>1172</v>
      </c>
    </row>
    <row r="118" s="2" customFormat="1" ht="16.5" customHeight="1">
      <c r="A118" s="37"/>
      <c r="B118" s="38"/>
      <c r="C118" s="221" t="s">
        <v>196</v>
      </c>
      <c r="D118" s="221" t="s">
        <v>272</v>
      </c>
      <c r="E118" s="222" t="s">
        <v>1133</v>
      </c>
      <c r="F118" s="223" t="s">
        <v>1134</v>
      </c>
      <c r="G118" s="224" t="s">
        <v>133</v>
      </c>
      <c r="H118" s="225">
        <v>1848</v>
      </c>
      <c r="I118" s="226"/>
      <c r="J118" s="227">
        <f>ROUND(I118*H118,2)</f>
        <v>0</v>
      </c>
      <c r="K118" s="223" t="s">
        <v>134</v>
      </c>
      <c r="L118" s="228"/>
      <c r="M118" s="229" t="s">
        <v>19</v>
      </c>
      <c r="N118" s="230" t="s">
        <v>43</v>
      </c>
      <c r="O118" s="83"/>
      <c r="P118" s="184">
        <f>O118*H118</f>
        <v>0</v>
      </c>
      <c r="Q118" s="184">
        <v>9.0000000000000006E-05</v>
      </c>
      <c r="R118" s="184">
        <f>Q118*H118</f>
        <v>0.16632000000000002</v>
      </c>
      <c r="S118" s="184">
        <v>0</v>
      </c>
      <c r="T118" s="185">
        <f>S118*H118</f>
        <v>0</v>
      </c>
      <c r="U118" s="37"/>
      <c r="V118" s="37"/>
      <c r="W118" s="37"/>
      <c r="X118" s="37"/>
      <c r="Y118" s="37"/>
      <c r="Z118" s="37"/>
      <c r="AA118" s="37"/>
      <c r="AB118" s="37"/>
      <c r="AC118" s="37"/>
      <c r="AD118" s="37"/>
      <c r="AE118" s="37"/>
      <c r="AR118" s="186" t="s">
        <v>612</v>
      </c>
      <c r="AT118" s="186" t="s">
        <v>272</v>
      </c>
      <c r="AU118" s="186" t="s">
        <v>80</v>
      </c>
      <c r="AY118" s="16" t="s">
        <v>136</v>
      </c>
      <c r="BE118" s="187">
        <f>IF(N118="základní",J118,0)</f>
        <v>0</v>
      </c>
      <c r="BF118" s="187">
        <f>IF(N118="snížená",J118,0)</f>
        <v>0</v>
      </c>
      <c r="BG118" s="187">
        <f>IF(N118="zákl. přenesená",J118,0)</f>
        <v>0</v>
      </c>
      <c r="BH118" s="187">
        <f>IF(N118="sníž. přenesená",J118,0)</f>
        <v>0</v>
      </c>
      <c r="BI118" s="187">
        <f>IF(N118="nulová",J118,0)</f>
        <v>0</v>
      </c>
      <c r="BJ118" s="16" t="s">
        <v>80</v>
      </c>
      <c r="BK118" s="187">
        <f>ROUND(I118*H118,2)</f>
        <v>0</v>
      </c>
      <c r="BL118" s="16" t="s">
        <v>612</v>
      </c>
      <c r="BM118" s="186" t="s">
        <v>1173</v>
      </c>
    </row>
    <row r="119" s="2" customFormat="1" ht="16.5" customHeight="1">
      <c r="A119" s="37"/>
      <c r="B119" s="38"/>
      <c r="C119" s="221" t="s">
        <v>263</v>
      </c>
      <c r="D119" s="221" t="s">
        <v>272</v>
      </c>
      <c r="E119" s="222" t="s">
        <v>1136</v>
      </c>
      <c r="F119" s="223" t="s">
        <v>1137</v>
      </c>
      <c r="G119" s="224" t="s">
        <v>133</v>
      </c>
      <c r="H119" s="225">
        <v>20</v>
      </c>
      <c r="I119" s="226"/>
      <c r="J119" s="227">
        <f>ROUND(I119*H119,2)</f>
        <v>0</v>
      </c>
      <c r="K119" s="223" t="s">
        <v>134</v>
      </c>
      <c r="L119" s="228"/>
      <c r="M119" s="229" t="s">
        <v>19</v>
      </c>
      <c r="N119" s="230" t="s">
        <v>43</v>
      </c>
      <c r="O119" s="83"/>
      <c r="P119" s="184">
        <f>O119*H119</f>
        <v>0</v>
      </c>
      <c r="Q119" s="184">
        <v>0.00081999999999999998</v>
      </c>
      <c r="R119" s="184">
        <f>Q119*H119</f>
        <v>0.016399999999999998</v>
      </c>
      <c r="S119" s="184">
        <v>0</v>
      </c>
      <c r="T119" s="185">
        <f>S119*H119</f>
        <v>0</v>
      </c>
      <c r="U119" s="37"/>
      <c r="V119" s="37"/>
      <c r="W119" s="37"/>
      <c r="X119" s="37"/>
      <c r="Y119" s="37"/>
      <c r="Z119" s="37"/>
      <c r="AA119" s="37"/>
      <c r="AB119" s="37"/>
      <c r="AC119" s="37"/>
      <c r="AD119" s="37"/>
      <c r="AE119" s="37"/>
      <c r="AR119" s="186" t="s">
        <v>612</v>
      </c>
      <c r="AT119" s="186" t="s">
        <v>272</v>
      </c>
      <c r="AU119" s="186" t="s">
        <v>80</v>
      </c>
      <c r="AY119" s="16" t="s">
        <v>136</v>
      </c>
      <c r="BE119" s="187">
        <f>IF(N119="základní",J119,0)</f>
        <v>0</v>
      </c>
      <c r="BF119" s="187">
        <f>IF(N119="snížená",J119,0)</f>
        <v>0</v>
      </c>
      <c r="BG119" s="187">
        <f>IF(N119="zákl. přenesená",J119,0)</f>
        <v>0</v>
      </c>
      <c r="BH119" s="187">
        <f>IF(N119="sníž. přenesená",J119,0)</f>
        <v>0</v>
      </c>
      <c r="BI119" s="187">
        <f>IF(N119="nulová",J119,0)</f>
        <v>0</v>
      </c>
      <c r="BJ119" s="16" t="s">
        <v>80</v>
      </c>
      <c r="BK119" s="187">
        <f>ROUND(I119*H119,2)</f>
        <v>0</v>
      </c>
      <c r="BL119" s="16" t="s">
        <v>612</v>
      </c>
      <c r="BM119" s="186" t="s">
        <v>1174</v>
      </c>
    </row>
    <row r="120" s="2" customFormat="1" ht="16.5" customHeight="1">
      <c r="A120" s="37"/>
      <c r="B120" s="38"/>
      <c r="C120" s="221" t="s">
        <v>200</v>
      </c>
      <c r="D120" s="221" t="s">
        <v>272</v>
      </c>
      <c r="E120" s="222" t="s">
        <v>1139</v>
      </c>
      <c r="F120" s="223" t="s">
        <v>1140</v>
      </c>
      <c r="G120" s="224" t="s">
        <v>133</v>
      </c>
      <c r="H120" s="225">
        <v>20</v>
      </c>
      <c r="I120" s="226"/>
      <c r="J120" s="227">
        <f>ROUND(I120*H120,2)</f>
        <v>0</v>
      </c>
      <c r="K120" s="223" t="s">
        <v>134</v>
      </c>
      <c r="L120" s="228"/>
      <c r="M120" s="229" t="s">
        <v>19</v>
      </c>
      <c r="N120" s="230" t="s">
        <v>43</v>
      </c>
      <c r="O120" s="83"/>
      <c r="P120" s="184">
        <f>O120*H120</f>
        <v>0</v>
      </c>
      <c r="Q120" s="184">
        <v>0.00032000000000000003</v>
      </c>
      <c r="R120" s="184">
        <f>Q120*H120</f>
        <v>0.0064000000000000003</v>
      </c>
      <c r="S120" s="184">
        <v>0</v>
      </c>
      <c r="T120" s="185">
        <f>S120*H120</f>
        <v>0</v>
      </c>
      <c r="U120" s="37"/>
      <c r="V120" s="37"/>
      <c r="W120" s="37"/>
      <c r="X120" s="37"/>
      <c r="Y120" s="37"/>
      <c r="Z120" s="37"/>
      <c r="AA120" s="37"/>
      <c r="AB120" s="37"/>
      <c r="AC120" s="37"/>
      <c r="AD120" s="37"/>
      <c r="AE120" s="37"/>
      <c r="AR120" s="186" t="s">
        <v>612</v>
      </c>
      <c r="AT120" s="186" t="s">
        <v>272</v>
      </c>
      <c r="AU120" s="186" t="s">
        <v>80</v>
      </c>
      <c r="AY120" s="16" t="s">
        <v>136</v>
      </c>
      <c r="BE120" s="187">
        <f>IF(N120="základní",J120,0)</f>
        <v>0</v>
      </c>
      <c r="BF120" s="187">
        <f>IF(N120="snížená",J120,0)</f>
        <v>0</v>
      </c>
      <c r="BG120" s="187">
        <f>IF(N120="zákl. přenesená",J120,0)</f>
        <v>0</v>
      </c>
      <c r="BH120" s="187">
        <f>IF(N120="sníž. přenesená",J120,0)</f>
        <v>0</v>
      </c>
      <c r="BI120" s="187">
        <f>IF(N120="nulová",J120,0)</f>
        <v>0</v>
      </c>
      <c r="BJ120" s="16" t="s">
        <v>80</v>
      </c>
      <c r="BK120" s="187">
        <f>ROUND(I120*H120,2)</f>
        <v>0</v>
      </c>
      <c r="BL120" s="16" t="s">
        <v>612</v>
      </c>
      <c r="BM120" s="186" t="s">
        <v>1175</v>
      </c>
    </row>
    <row r="121" s="2" customFormat="1" ht="16.5" customHeight="1">
      <c r="A121" s="37"/>
      <c r="B121" s="38"/>
      <c r="C121" s="221" t="s">
        <v>271</v>
      </c>
      <c r="D121" s="221" t="s">
        <v>272</v>
      </c>
      <c r="E121" s="222" t="s">
        <v>1117</v>
      </c>
      <c r="F121" s="223" t="s">
        <v>1118</v>
      </c>
      <c r="G121" s="224" t="s">
        <v>133</v>
      </c>
      <c r="H121" s="225">
        <v>1416</v>
      </c>
      <c r="I121" s="226"/>
      <c r="J121" s="227">
        <f>ROUND(I121*H121,2)</f>
        <v>0</v>
      </c>
      <c r="K121" s="223" t="s">
        <v>134</v>
      </c>
      <c r="L121" s="228"/>
      <c r="M121" s="229" t="s">
        <v>19</v>
      </c>
      <c r="N121" s="230" t="s">
        <v>43</v>
      </c>
      <c r="O121" s="83"/>
      <c r="P121" s="184">
        <f>O121*H121</f>
        <v>0</v>
      </c>
      <c r="Q121" s="184">
        <v>0.00123</v>
      </c>
      <c r="R121" s="184">
        <f>Q121*H121</f>
        <v>1.7416799999999999</v>
      </c>
      <c r="S121" s="184">
        <v>0</v>
      </c>
      <c r="T121" s="185">
        <f>S121*H121</f>
        <v>0</v>
      </c>
      <c r="U121" s="37"/>
      <c r="V121" s="37"/>
      <c r="W121" s="37"/>
      <c r="X121" s="37"/>
      <c r="Y121" s="37"/>
      <c r="Z121" s="37"/>
      <c r="AA121" s="37"/>
      <c r="AB121" s="37"/>
      <c r="AC121" s="37"/>
      <c r="AD121" s="37"/>
      <c r="AE121" s="37"/>
      <c r="AR121" s="186" t="s">
        <v>612</v>
      </c>
      <c r="AT121" s="186" t="s">
        <v>272</v>
      </c>
      <c r="AU121" s="186" t="s">
        <v>80</v>
      </c>
      <c r="AY121" s="16" t="s">
        <v>136</v>
      </c>
      <c r="BE121" s="187">
        <f>IF(N121="základní",J121,0)</f>
        <v>0</v>
      </c>
      <c r="BF121" s="187">
        <f>IF(N121="snížená",J121,0)</f>
        <v>0</v>
      </c>
      <c r="BG121" s="187">
        <f>IF(N121="zákl. přenesená",J121,0)</f>
        <v>0</v>
      </c>
      <c r="BH121" s="187">
        <f>IF(N121="sníž. přenesená",J121,0)</f>
        <v>0</v>
      </c>
      <c r="BI121" s="187">
        <f>IF(N121="nulová",J121,0)</f>
        <v>0</v>
      </c>
      <c r="BJ121" s="16" t="s">
        <v>80</v>
      </c>
      <c r="BK121" s="187">
        <f>ROUND(I121*H121,2)</f>
        <v>0</v>
      </c>
      <c r="BL121" s="16" t="s">
        <v>612</v>
      </c>
      <c r="BM121" s="186" t="s">
        <v>1176</v>
      </c>
    </row>
    <row r="122" s="2" customFormat="1" ht="16.5" customHeight="1">
      <c r="A122" s="37"/>
      <c r="B122" s="38"/>
      <c r="C122" s="221" t="s">
        <v>206</v>
      </c>
      <c r="D122" s="221" t="s">
        <v>272</v>
      </c>
      <c r="E122" s="222" t="s">
        <v>1120</v>
      </c>
      <c r="F122" s="223" t="s">
        <v>1121</v>
      </c>
      <c r="G122" s="224" t="s">
        <v>133</v>
      </c>
      <c r="H122" s="225">
        <v>708</v>
      </c>
      <c r="I122" s="226"/>
      <c r="J122" s="227">
        <f>ROUND(I122*H122,2)</f>
        <v>0</v>
      </c>
      <c r="K122" s="223" t="s">
        <v>134</v>
      </c>
      <c r="L122" s="228"/>
      <c r="M122" s="229" t="s">
        <v>19</v>
      </c>
      <c r="N122" s="230" t="s">
        <v>43</v>
      </c>
      <c r="O122" s="83"/>
      <c r="P122" s="184">
        <f>O122*H122</f>
        <v>0</v>
      </c>
      <c r="Q122" s="184">
        <v>0.00018000000000000001</v>
      </c>
      <c r="R122" s="184">
        <f>Q122*H122</f>
        <v>0.12744</v>
      </c>
      <c r="S122" s="184">
        <v>0</v>
      </c>
      <c r="T122" s="185">
        <f>S122*H122</f>
        <v>0</v>
      </c>
      <c r="U122" s="37"/>
      <c r="V122" s="37"/>
      <c r="W122" s="37"/>
      <c r="X122" s="37"/>
      <c r="Y122" s="37"/>
      <c r="Z122" s="37"/>
      <c r="AA122" s="37"/>
      <c r="AB122" s="37"/>
      <c r="AC122" s="37"/>
      <c r="AD122" s="37"/>
      <c r="AE122" s="37"/>
      <c r="AR122" s="186" t="s">
        <v>612</v>
      </c>
      <c r="AT122" s="186" t="s">
        <v>272</v>
      </c>
      <c r="AU122" s="186" t="s">
        <v>80</v>
      </c>
      <c r="AY122" s="16" t="s">
        <v>136</v>
      </c>
      <c r="BE122" s="187">
        <f>IF(N122="základní",J122,0)</f>
        <v>0</v>
      </c>
      <c r="BF122" s="187">
        <f>IF(N122="snížená",J122,0)</f>
        <v>0</v>
      </c>
      <c r="BG122" s="187">
        <f>IF(N122="zákl. přenesená",J122,0)</f>
        <v>0</v>
      </c>
      <c r="BH122" s="187">
        <f>IF(N122="sníž. přenesená",J122,0)</f>
        <v>0</v>
      </c>
      <c r="BI122" s="187">
        <f>IF(N122="nulová",J122,0)</f>
        <v>0</v>
      </c>
      <c r="BJ122" s="16" t="s">
        <v>80</v>
      </c>
      <c r="BK122" s="187">
        <f>ROUND(I122*H122,2)</f>
        <v>0</v>
      </c>
      <c r="BL122" s="16" t="s">
        <v>612</v>
      </c>
      <c r="BM122" s="186" t="s">
        <v>1177</v>
      </c>
    </row>
    <row r="123" s="2" customFormat="1" ht="16.5" customHeight="1">
      <c r="A123" s="37"/>
      <c r="B123" s="38"/>
      <c r="C123" s="221" t="s">
        <v>281</v>
      </c>
      <c r="D123" s="221" t="s">
        <v>272</v>
      </c>
      <c r="E123" s="222" t="s">
        <v>1144</v>
      </c>
      <c r="F123" s="223" t="s">
        <v>1145</v>
      </c>
      <c r="G123" s="224" t="s">
        <v>133</v>
      </c>
      <c r="H123" s="225">
        <v>322</v>
      </c>
      <c r="I123" s="226"/>
      <c r="J123" s="227">
        <f>ROUND(I123*H123,2)</f>
        <v>0</v>
      </c>
      <c r="K123" s="223" t="s">
        <v>134</v>
      </c>
      <c r="L123" s="228"/>
      <c r="M123" s="229" t="s">
        <v>19</v>
      </c>
      <c r="N123" s="230" t="s">
        <v>43</v>
      </c>
      <c r="O123" s="83"/>
      <c r="P123" s="184">
        <f>O123*H123</f>
        <v>0</v>
      </c>
      <c r="Q123" s="184">
        <v>9.0000000000000006E-05</v>
      </c>
      <c r="R123" s="184">
        <f>Q123*H123</f>
        <v>0.028980000000000002</v>
      </c>
      <c r="S123" s="184">
        <v>0</v>
      </c>
      <c r="T123" s="185">
        <f>S123*H123</f>
        <v>0</v>
      </c>
      <c r="U123" s="37"/>
      <c r="V123" s="37"/>
      <c r="W123" s="37"/>
      <c r="X123" s="37"/>
      <c r="Y123" s="37"/>
      <c r="Z123" s="37"/>
      <c r="AA123" s="37"/>
      <c r="AB123" s="37"/>
      <c r="AC123" s="37"/>
      <c r="AD123" s="37"/>
      <c r="AE123" s="37"/>
      <c r="AR123" s="186" t="s">
        <v>612</v>
      </c>
      <c r="AT123" s="186" t="s">
        <v>272</v>
      </c>
      <c r="AU123" s="186" t="s">
        <v>80</v>
      </c>
      <c r="AY123" s="16" t="s">
        <v>136</v>
      </c>
      <c r="BE123" s="187">
        <f>IF(N123="základní",J123,0)</f>
        <v>0</v>
      </c>
      <c r="BF123" s="187">
        <f>IF(N123="snížená",J123,0)</f>
        <v>0</v>
      </c>
      <c r="BG123" s="187">
        <f>IF(N123="zákl. přenesená",J123,0)</f>
        <v>0</v>
      </c>
      <c r="BH123" s="187">
        <f>IF(N123="sníž. přenesená",J123,0)</f>
        <v>0</v>
      </c>
      <c r="BI123" s="187">
        <f>IF(N123="nulová",J123,0)</f>
        <v>0</v>
      </c>
      <c r="BJ123" s="16" t="s">
        <v>80</v>
      </c>
      <c r="BK123" s="187">
        <f>ROUND(I123*H123,2)</f>
        <v>0</v>
      </c>
      <c r="BL123" s="16" t="s">
        <v>612</v>
      </c>
      <c r="BM123" s="186" t="s">
        <v>1178</v>
      </c>
    </row>
    <row r="124" s="2" customFormat="1" ht="16.5" customHeight="1">
      <c r="A124" s="37"/>
      <c r="B124" s="38"/>
      <c r="C124" s="221" t="s">
        <v>287</v>
      </c>
      <c r="D124" s="221" t="s">
        <v>272</v>
      </c>
      <c r="E124" s="222" t="s">
        <v>1147</v>
      </c>
      <c r="F124" s="223" t="s">
        <v>1148</v>
      </c>
      <c r="G124" s="224" t="s">
        <v>195</v>
      </c>
      <c r="H124" s="225">
        <v>20</v>
      </c>
      <c r="I124" s="226"/>
      <c r="J124" s="227">
        <f>ROUND(I124*H124,2)</f>
        <v>0</v>
      </c>
      <c r="K124" s="223" t="s">
        <v>134</v>
      </c>
      <c r="L124" s="228"/>
      <c r="M124" s="229" t="s">
        <v>19</v>
      </c>
      <c r="N124" s="230" t="s">
        <v>43</v>
      </c>
      <c r="O124" s="83"/>
      <c r="P124" s="184">
        <f>O124*H124</f>
        <v>0</v>
      </c>
      <c r="Q124" s="184">
        <v>0.001</v>
      </c>
      <c r="R124" s="184">
        <f>Q124*H124</f>
        <v>0.02</v>
      </c>
      <c r="S124" s="184">
        <v>0</v>
      </c>
      <c r="T124" s="185">
        <f>S124*H124</f>
        <v>0</v>
      </c>
      <c r="U124" s="37"/>
      <c r="V124" s="37"/>
      <c r="W124" s="37"/>
      <c r="X124" s="37"/>
      <c r="Y124" s="37"/>
      <c r="Z124" s="37"/>
      <c r="AA124" s="37"/>
      <c r="AB124" s="37"/>
      <c r="AC124" s="37"/>
      <c r="AD124" s="37"/>
      <c r="AE124" s="37"/>
      <c r="AR124" s="186" t="s">
        <v>612</v>
      </c>
      <c r="AT124" s="186" t="s">
        <v>272</v>
      </c>
      <c r="AU124" s="186" t="s">
        <v>80</v>
      </c>
      <c r="AY124" s="16" t="s">
        <v>136</v>
      </c>
      <c r="BE124" s="187">
        <f>IF(N124="základní",J124,0)</f>
        <v>0</v>
      </c>
      <c r="BF124" s="187">
        <f>IF(N124="snížená",J124,0)</f>
        <v>0</v>
      </c>
      <c r="BG124" s="187">
        <f>IF(N124="zákl. přenesená",J124,0)</f>
        <v>0</v>
      </c>
      <c r="BH124" s="187">
        <f>IF(N124="sníž. přenesená",J124,0)</f>
        <v>0</v>
      </c>
      <c r="BI124" s="187">
        <f>IF(N124="nulová",J124,0)</f>
        <v>0</v>
      </c>
      <c r="BJ124" s="16" t="s">
        <v>80</v>
      </c>
      <c r="BK124" s="187">
        <f>ROUND(I124*H124,2)</f>
        <v>0</v>
      </c>
      <c r="BL124" s="16" t="s">
        <v>612</v>
      </c>
      <c r="BM124" s="186" t="s">
        <v>1179</v>
      </c>
    </row>
    <row r="125" s="2" customFormat="1" ht="16.5" customHeight="1">
      <c r="A125" s="37"/>
      <c r="B125" s="38"/>
      <c r="C125" s="221" t="s">
        <v>292</v>
      </c>
      <c r="D125" s="221" t="s">
        <v>272</v>
      </c>
      <c r="E125" s="222" t="s">
        <v>1150</v>
      </c>
      <c r="F125" s="223" t="s">
        <v>1151</v>
      </c>
      <c r="G125" s="224" t="s">
        <v>133</v>
      </c>
      <c r="H125" s="225">
        <v>4</v>
      </c>
      <c r="I125" s="226"/>
      <c r="J125" s="227">
        <f>ROUND(I125*H125,2)</f>
        <v>0</v>
      </c>
      <c r="K125" s="223" t="s">
        <v>134</v>
      </c>
      <c r="L125" s="228"/>
      <c r="M125" s="229" t="s">
        <v>19</v>
      </c>
      <c r="N125" s="230" t="s">
        <v>43</v>
      </c>
      <c r="O125" s="83"/>
      <c r="P125" s="184">
        <f>O125*H125</f>
        <v>0</v>
      </c>
      <c r="Q125" s="184">
        <v>0.014</v>
      </c>
      <c r="R125" s="184">
        <f>Q125*H125</f>
        <v>0.056000000000000001</v>
      </c>
      <c r="S125" s="184">
        <v>0</v>
      </c>
      <c r="T125" s="185">
        <f>S125*H125</f>
        <v>0</v>
      </c>
      <c r="U125" s="37"/>
      <c r="V125" s="37"/>
      <c r="W125" s="37"/>
      <c r="X125" s="37"/>
      <c r="Y125" s="37"/>
      <c r="Z125" s="37"/>
      <c r="AA125" s="37"/>
      <c r="AB125" s="37"/>
      <c r="AC125" s="37"/>
      <c r="AD125" s="37"/>
      <c r="AE125" s="37"/>
      <c r="AR125" s="186" t="s">
        <v>612</v>
      </c>
      <c r="AT125" s="186" t="s">
        <v>272</v>
      </c>
      <c r="AU125" s="186" t="s">
        <v>80</v>
      </c>
      <c r="AY125" s="16" t="s">
        <v>136</v>
      </c>
      <c r="BE125" s="187">
        <f>IF(N125="základní",J125,0)</f>
        <v>0</v>
      </c>
      <c r="BF125" s="187">
        <f>IF(N125="snížená",J125,0)</f>
        <v>0</v>
      </c>
      <c r="BG125" s="187">
        <f>IF(N125="zákl. přenesená",J125,0)</f>
        <v>0</v>
      </c>
      <c r="BH125" s="187">
        <f>IF(N125="sníž. přenesená",J125,0)</f>
        <v>0</v>
      </c>
      <c r="BI125" s="187">
        <f>IF(N125="nulová",J125,0)</f>
        <v>0</v>
      </c>
      <c r="BJ125" s="16" t="s">
        <v>80</v>
      </c>
      <c r="BK125" s="187">
        <f>ROUND(I125*H125,2)</f>
        <v>0</v>
      </c>
      <c r="BL125" s="16" t="s">
        <v>612</v>
      </c>
      <c r="BM125" s="186" t="s">
        <v>1180</v>
      </c>
    </row>
    <row r="126" s="2" customFormat="1" ht="16.5" customHeight="1">
      <c r="A126" s="37"/>
      <c r="B126" s="38"/>
      <c r="C126" s="221" t="s">
        <v>214</v>
      </c>
      <c r="D126" s="221" t="s">
        <v>272</v>
      </c>
      <c r="E126" s="222" t="s">
        <v>1153</v>
      </c>
      <c r="F126" s="223" t="s">
        <v>1154</v>
      </c>
      <c r="G126" s="224" t="s">
        <v>133</v>
      </c>
      <c r="H126" s="225">
        <v>4</v>
      </c>
      <c r="I126" s="226"/>
      <c r="J126" s="227">
        <f>ROUND(I126*H126,2)</f>
        <v>0</v>
      </c>
      <c r="K126" s="223" t="s">
        <v>134</v>
      </c>
      <c r="L126" s="228"/>
      <c r="M126" s="229" t="s">
        <v>19</v>
      </c>
      <c r="N126" s="230" t="s">
        <v>43</v>
      </c>
      <c r="O126" s="83"/>
      <c r="P126" s="184">
        <f>O126*H126</f>
        <v>0</v>
      </c>
      <c r="Q126" s="184">
        <v>0.014</v>
      </c>
      <c r="R126" s="184">
        <f>Q126*H126</f>
        <v>0.056000000000000001</v>
      </c>
      <c r="S126" s="184">
        <v>0</v>
      </c>
      <c r="T126" s="185">
        <f>S126*H126</f>
        <v>0</v>
      </c>
      <c r="U126" s="37"/>
      <c r="V126" s="37"/>
      <c r="W126" s="37"/>
      <c r="X126" s="37"/>
      <c r="Y126" s="37"/>
      <c r="Z126" s="37"/>
      <c r="AA126" s="37"/>
      <c r="AB126" s="37"/>
      <c r="AC126" s="37"/>
      <c r="AD126" s="37"/>
      <c r="AE126" s="37"/>
      <c r="AR126" s="186" t="s">
        <v>612</v>
      </c>
      <c r="AT126" s="186" t="s">
        <v>272</v>
      </c>
      <c r="AU126" s="186" t="s">
        <v>80</v>
      </c>
      <c r="AY126" s="16" t="s">
        <v>136</v>
      </c>
      <c r="BE126" s="187">
        <f>IF(N126="základní",J126,0)</f>
        <v>0</v>
      </c>
      <c r="BF126" s="187">
        <f>IF(N126="snížená",J126,0)</f>
        <v>0</v>
      </c>
      <c r="BG126" s="187">
        <f>IF(N126="zákl. přenesená",J126,0)</f>
        <v>0</v>
      </c>
      <c r="BH126" s="187">
        <f>IF(N126="sníž. přenesená",J126,0)</f>
        <v>0</v>
      </c>
      <c r="BI126" s="187">
        <f>IF(N126="nulová",J126,0)</f>
        <v>0</v>
      </c>
      <c r="BJ126" s="16" t="s">
        <v>80</v>
      </c>
      <c r="BK126" s="187">
        <f>ROUND(I126*H126,2)</f>
        <v>0</v>
      </c>
      <c r="BL126" s="16" t="s">
        <v>612</v>
      </c>
      <c r="BM126" s="186" t="s">
        <v>1181</v>
      </c>
    </row>
    <row r="127" s="2" customFormat="1" ht="16.5" customHeight="1">
      <c r="A127" s="37"/>
      <c r="B127" s="38"/>
      <c r="C127" s="221" t="s">
        <v>300</v>
      </c>
      <c r="D127" s="221" t="s">
        <v>272</v>
      </c>
      <c r="E127" s="222" t="s">
        <v>1182</v>
      </c>
      <c r="F127" s="223" t="s">
        <v>1183</v>
      </c>
      <c r="G127" s="224" t="s">
        <v>133</v>
      </c>
      <c r="H127" s="225">
        <v>8</v>
      </c>
      <c r="I127" s="226"/>
      <c r="J127" s="227">
        <f>ROUND(I127*H127,2)</f>
        <v>0</v>
      </c>
      <c r="K127" s="223" t="s">
        <v>134</v>
      </c>
      <c r="L127" s="228"/>
      <c r="M127" s="229" t="s">
        <v>19</v>
      </c>
      <c r="N127" s="230" t="s">
        <v>43</v>
      </c>
      <c r="O127" s="83"/>
      <c r="P127" s="184">
        <f>O127*H127</f>
        <v>0</v>
      </c>
      <c r="Q127" s="184">
        <v>0.032770000000000001</v>
      </c>
      <c r="R127" s="184">
        <f>Q127*H127</f>
        <v>0.26216</v>
      </c>
      <c r="S127" s="184">
        <v>0</v>
      </c>
      <c r="T127" s="185">
        <f>S127*H127</f>
        <v>0</v>
      </c>
      <c r="U127" s="37"/>
      <c r="V127" s="37"/>
      <c r="W127" s="37"/>
      <c r="X127" s="37"/>
      <c r="Y127" s="37"/>
      <c r="Z127" s="37"/>
      <c r="AA127" s="37"/>
      <c r="AB127" s="37"/>
      <c r="AC127" s="37"/>
      <c r="AD127" s="37"/>
      <c r="AE127" s="37"/>
      <c r="AR127" s="186" t="s">
        <v>612</v>
      </c>
      <c r="AT127" s="186" t="s">
        <v>272</v>
      </c>
      <c r="AU127" s="186" t="s">
        <v>80</v>
      </c>
      <c r="AY127" s="16" t="s">
        <v>136</v>
      </c>
      <c r="BE127" s="187">
        <f>IF(N127="základní",J127,0)</f>
        <v>0</v>
      </c>
      <c r="BF127" s="187">
        <f>IF(N127="snížená",J127,0)</f>
        <v>0</v>
      </c>
      <c r="BG127" s="187">
        <f>IF(N127="zákl. přenesená",J127,0)</f>
        <v>0</v>
      </c>
      <c r="BH127" s="187">
        <f>IF(N127="sníž. přenesená",J127,0)</f>
        <v>0</v>
      </c>
      <c r="BI127" s="187">
        <f>IF(N127="nulová",J127,0)</f>
        <v>0</v>
      </c>
      <c r="BJ127" s="16" t="s">
        <v>80</v>
      </c>
      <c r="BK127" s="187">
        <f>ROUND(I127*H127,2)</f>
        <v>0</v>
      </c>
      <c r="BL127" s="16" t="s">
        <v>612</v>
      </c>
      <c r="BM127" s="186" t="s">
        <v>1184</v>
      </c>
    </row>
    <row r="128" s="2" customFormat="1" ht="16.5" customHeight="1">
      <c r="A128" s="37"/>
      <c r="B128" s="38"/>
      <c r="C128" s="221" t="s">
        <v>219</v>
      </c>
      <c r="D128" s="221" t="s">
        <v>272</v>
      </c>
      <c r="E128" s="222" t="s">
        <v>1162</v>
      </c>
      <c r="F128" s="223" t="s">
        <v>1163</v>
      </c>
      <c r="G128" s="224" t="s">
        <v>1164</v>
      </c>
      <c r="H128" s="225">
        <v>2</v>
      </c>
      <c r="I128" s="226"/>
      <c r="J128" s="227">
        <f>ROUND(I128*H128,2)</f>
        <v>0</v>
      </c>
      <c r="K128" s="223" t="s">
        <v>19</v>
      </c>
      <c r="L128" s="228"/>
      <c r="M128" s="229" t="s">
        <v>19</v>
      </c>
      <c r="N128" s="230" t="s">
        <v>43</v>
      </c>
      <c r="O128" s="83"/>
      <c r="P128" s="184">
        <f>O128*H128</f>
        <v>0</v>
      </c>
      <c r="Q128" s="184">
        <v>0</v>
      </c>
      <c r="R128" s="184">
        <f>Q128*H128</f>
        <v>0</v>
      </c>
      <c r="S128" s="184">
        <v>0</v>
      </c>
      <c r="T128" s="185">
        <f>S128*H128</f>
        <v>0</v>
      </c>
      <c r="U128" s="37"/>
      <c r="V128" s="37"/>
      <c r="W128" s="37"/>
      <c r="X128" s="37"/>
      <c r="Y128" s="37"/>
      <c r="Z128" s="37"/>
      <c r="AA128" s="37"/>
      <c r="AB128" s="37"/>
      <c r="AC128" s="37"/>
      <c r="AD128" s="37"/>
      <c r="AE128" s="37"/>
      <c r="AR128" s="186" t="s">
        <v>612</v>
      </c>
      <c r="AT128" s="186" t="s">
        <v>272</v>
      </c>
      <c r="AU128" s="186" t="s">
        <v>80</v>
      </c>
      <c r="AY128" s="16" t="s">
        <v>136</v>
      </c>
      <c r="BE128" s="187">
        <f>IF(N128="základní",J128,0)</f>
        <v>0</v>
      </c>
      <c r="BF128" s="187">
        <f>IF(N128="snížená",J128,0)</f>
        <v>0</v>
      </c>
      <c r="BG128" s="187">
        <f>IF(N128="zákl. přenesená",J128,0)</f>
        <v>0</v>
      </c>
      <c r="BH128" s="187">
        <f>IF(N128="sníž. přenesená",J128,0)</f>
        <v>0</v>
      </c>
      <c r="BI128" s="187">
        <f>IF(N128="nulová",J128,0)</f>
        <v>0</v>
      </c>
      <c r="BJ128" s="16" t="s">
        <v>80</v>
      </c>
      <c r="BK128" s="187">
        <f>ROUND(I128*H128,2)</f>
        <v>0</v>
      </c>
      <c r="BL128" s="16" t="s">
        <v>612</v>
      </c>
      <c r="BM128" s="186" t="s">
        <v>1185</v>
      </c>
    </row>
    <row r="129" s="14" customFormat="1" ht="25.92" customHeight="1">
      <c r="A129" s="14"/>
      <c r="B129" s="243"/>
      <c r="C129" s="244"/>
      <c r="D129" s="245" t="s">
        <v>71</v>
      </c>
      <c r="E129" s="246" t="s">
        <v>1080</v>
      </c>
      <c r="F129" s="246" t="s">
        <v>89</v>
      </c>
      <c r="G129" s="244"/>
      <c r="H129" s="244"/>
      <c r="I129" s="247"/>
      <c r="J129" s="248">
        <f>BK129</f>
        <v>0</v>
      </c>
      <c r="K129" s="244"/>
      <c r="L129" s="249"/>
      <c r="M129" s="250"/>
      <c r="N129" s="251"/>
      <c r="O129" s="251"/>
      <c r="P129" s="252">
        <f>SUM(P130:P146)</f>
        <v>0</v>
      </c>
      <c r="Q129" s="251"/>
      <c r="R129" s="252">
        <f>SUM(R130:R146)</f>
        <v>20.070939999999997</v>
      </c>
      <c r="S129" s="251"/>
      <c r="T129" s="253">
        <f>SUM(T130:T146)</f>
        <v>0</v>
      </c>
      <c r="U129" s="14"/>
      <c r="V129" s="14"/>
      <c r="W129" s="14"/>
      <c r="X129" s="14"/>
      <c r="Y129" s="14"/>
      <c r="Z129" s="14"/>
      <c r="AA129" s="14"/>
      <c r="AB129" s="14"/>
      <c r="AC129" s="14"/>
      <c r="AD129" s="14"/>
      <c r="AE129" s="14"/>
      <c r="AR129" s="254" t="s">
        <v>80</v>
      </c>
      <c r="AT129" s="255" t="s">
        <v>71</v>
      </c>
      <c r="AU129" s="255" t="s">
        <v>72</v>
      </c>
      <c r="AY129" s="254" t="s">
        <v>136</v>
      </c>
      <c r="BK129" s="256">
        <f>SUM(BK130:BK146)</f>
        <v>0</v>
      </c>
    </row>
    <row r="130" s="2" customFormat="1" ht="16.5" customHeight="1">
      <c r="A130" s="37"/>
      <c r="B130" s="38"/>
      <c r="C130" s="221" t="s">
        <v>306</v>
      </c>
      <c r="D130" s="221" t="s">
        <v>272</v>
      </c>
      <c r="E130" s="222" t="s">
        <v>1123</v>
      </c>
      <c r="F130" s="223" t="s">
        <v>1124</v>
      </c>
      <c r="G130" s="224" t="s">
        <v>227</v>
      </c>
      <c r="H130" s="225">
        <v>16.399999999999999</v>
      </c>
      <c r="I130" s="226"/>
      <c r="J130" s="227">
        <f>ROUND(I130*H130,2)</f>
        <v>0</v>
      </c>
      <c r="K130" s="223" t="s">
        <v>134</v>
      </c>
      <c r="L130" s="228"/>
      <c r="M130" s="229" t="s">
        <v>19</v>
      </c>
      <c r="N130" s="230" t="s">
        <v>43</v>
      </c>
      <c r="O130" s="83"/>
      <c r="P130" s="184">
        <f>O130*H130</f>
        <v>0</v>
      </c>
      <c r="Q130" s="184">
        <v>0.95499999999999996</v>
      </c>
      <c r="R130" s="184">
        <f>Q130*H130</f>
        <v>15.661999999999997</v>
      </c>
      <c r="S130" s="184">
        <v>0</v>
      </c>
      <c r="T130" s="185">
        <f>S130*H130</f>
        <v>0</v>
      </c>
      <c r="U130" s="37"/>
      <c r="V130" s="37"/>
      <c r="W130" s="37"/>
      <c r="X130" s="37"/>
      <c r="Y130" s="37"/>
      <c r="Z130" s="37"/>
      <c r="AA130" s="37"/>
      <c r="AB130" s="37"/>
      <c r="AC130" s="37"/>
      <c r="AD130" s="37"/>
      <c r="AE130" s="37"/>
      <c r="AR130" s="186" t="s">
        <v>612</v>
      </c>
      <c r="AT130" s="186" t="s">
        <v>272</v>
      </c>
      <c r="AU130" s="186" t="s">
        <v>80</v>
      </c>
      <c r="AY130" s="16" t="s">
        <v>136</v>
      </c>
      <c r="BE130" s="187">
        <f>IF(N130="základní",J130,0)</f>
        <v>0</v>
      </c>
      <c r="BF130" s="187">
        <f>IF(N130="snížená",J130,0)</f>
        <v>0</v>
      </c>
      <c r="BG130" s="187">
        <f>IF(N130="zákl. přenesená",J130,0)</f>
        <v>0</v>
      </c>
      <c r="BH130" s="187">
        <f>IF(N130="sníž. přenesená",J130,0)</f>
        <v>0</v>
      </c>
      <c r="BI130" s="187">
        <f>IF(N130="nulová",J130,0)</f>
        <v>0</v>
      </c>
      <c r="BJ130" s="16" t="s">
        <v>80</v>
      </c>
      <c r="BK130" s="187">
        <f>ROUND(I130*H130,2)</f>
        <v>0</v>
      </c>
      <c r="BL130" s="16" t="s">
        <v>612</v>
      </c>
      <c r="BM130" s="186" t="s">
        <v>1186</v>
      </c>
    </row>
    <row r="131" s="2" customFormat="1" ht="16.5" customHeight="1">
      <c r="A131" s="37"/>
      <c r="B131" s="38"/>
      <c r="C131" s="221" t="s">
        <v>228</v>
      </c>
      <c r="D131" s="221" t="s">
        <v>272</v>
      </c>
      <c r="E131" s="222" t="s">
        <v>1114</v>
      </c>
      <c r="F131" s="223" t="s">
        <v>1115</v>
      </c>
      <c r="G131" s="224" t="s">
        <v>133</v>
      </c>
      <c r="H131" s="225">
        <v>10</v>
      </c>
      <c r="I131" s="226"/>
      <c r="J131" s="227">
        <f>ROUND(I131*H131,2)</f>
        <v>0</v>
      </c>
      <c r="K131" s="223" t="s">
        <v>134</v>
      </c>
      <c r="L131" s="228"/>
      <c r="M131" s="229" t="s">
        <v>19</v>
      </c>
      <c r="N131" s="230" t="s">
        <v>43</v>
      </c>
      <c r="O131" s="83"/>
      <c r="P131" s="184">
        <f>O131*H131</f>
        <v>0</v>
      </c>
      <c r="Q131" s="184">
        <v>0.10299999999999999</v>
      </c>
      <c r="R131" s="184">
        <f>Q131*H131</f>
        <v>1.03</v>
      </c>
      <c r="S131" s="184">
        <v>0</v>
      </c>
      <c r="T131" s="185">
        <f>S131*H131</f>
        <v>0</v>
      </c>
      <c r="U131" s="37"/>
      <c r="V131" s="37"/>
      <c r="W131" s="37"/>
      <c r="X131" s="37"/>
      <c r="Y131" s="37"/>
      <c r="Z131" s="37"/>
      <c r="AA131" s="37"/>
      <c r="AB131" s="37"/>
      <c r="AC131" s="37"/>
      <c r="AD131" s="37"/>
      <c r="AE131" s="37"/>
      <c r="AR131" s="186" t="s">
        <v>612</v>
      </c>
      <c r="AT131" s="186" t="s">
        <v>272</v>
      </c>
      <c r="AU131" s="186" t="s">
        <v>80</v>
      </c>
      <c r="AY131" s="16" t="s">
        <v>136</v>
      </c>
      <c r="BE131" s="187">
        <f>IF(N131="základní",J131,0)</f>
        <v>0</v>
      </c>
      <c r="BF131" s="187">
        <f>IF(N131="snížená",J131,0)</f>
        <v>0</v>
      </c>
      <c r="BG131" s="187">
        <f>IF(N131="zákl. přenesená",J131,0)</f>
        <v>0</v>
      </c>
      <c r="BH131" s="187">
        <f>IF(N131="sníž. přenesená",J131,0)</f>
        <v>0</v>
      </c>
      <c r="BI131" s="187">
        <f>IF(N131="nulová",J131,0)</f>
        <v>0</v>
      </c>
      <c r="BJ131" s="16" t="s">
        <v>80</v>
      </c>
      <c r="BK131" s="187">
        <f>ROUND(I131*H131,2)</f>
        <v>0</v>
      </c>
      <c r="BL131" s="16" t="s">
        <v>612</v>
      </c>
      <c r="BM131" s="186" t="s">
        <v>1187</v>
      </c>
    </row>
    <row r="132" s="2" customFormat="1" ht="16.5" customHeight="1">
      <c r="A132" s="37"/>
      <c r="B132" s="38"/>
      <c r="C132" s="221" t="s">
        <v>314</v>
      </c>
      <c r="D132" s="221" t="s">
        <v>272</v>
      </c>
      <c r="E132" s="222" t="s">
        <v>1127</v>
      </c>
      <c r="F132" s="223" t="s">
        <v>1128</v>
      </c>
      <c r="G132" s="224" t="s">
        <v>133</v>
      </c>
      <c r="H132" s="225">
        <v>968</v>
      </c>
      <c r="I132" s="226"/>
      <c r="J132" s="227">
        <f>ROUND(I132*H132,2)</f>
        <v>0</v>
      </c>
      <c r="K132" s="223" t="s">
        <v>134</v>
      </c>
      <c r="L132" s="228"/>
      <c r="M132" s="229" t="s">
        <v>19</v>
      </c>
      <c r="N132" s="230" t="s">
        <v>43</v>
      </c>
      <c r="O132" s="83"/>
      <c r="P132" s="184">
        <f>O132*H132</f>
        <v>0</v>
      </c>
      <c r="Q132" s="184">
        <v>0.00051999999999999995</v>
      </c>
      <c r="R132" s="184">
        <f>Q132*H132</f>
        <v>0.50335999999999992</v>
      </c>
      <c r="S132" s="184">
        <v>0</v>
      </c>
      <c r="T132" s="185">
        <f>S132*H132</f>
        <v>0</v>
      </c>
      <c r="U132" s="37"/>
      <c r="V132" s="37"/>
      <c r="W132" s="37"/>
      <c r="X132" s="37"/>
      <c r="Y132" s="37"/>
      <c r="Z132" s="37"/>
      <c r="AA132" s="37"/>
      <c r="AB132" s="37"/>
      <c r="AC132" s="37"/>
      <c r="AD132" s="37"/>
      <c r="AE132" s="37"/>
      <c r="AR132" s="186" t="s">
        <v>612</v>
      </c>
      <c r="AT132" s="186" t="s">
        <v>272</v>
      </c>
      <c r="AU132" s="186" t="s">
        <v>80</v>
      </c>
      <c r="AY132" s="16" t="s">
        <v>136</v>
      </c>
      <c r="BE132" s="187">
        <f>IF(N132="základní",J132,0)</f>
        <v>0</v>
      </c>
      <c r="BF132" s="187">
        <f>IF(N132="snížená",J132,0)</f>
        <v>0</v>
      </c>
      <c r="BG132" s="187">
        <f>IF(N132="zákl. přenesená",J132,0)</f>
        <v>0</v>
      </c>
      <c r="BH132" s="187">
        <f>IF(N132="sníž. přenesená",J132,0)</f>
        <v>0</v>
      </c>
      <c r="BI132" s="187">
        <f>IF(N132="nulová",J132,0)</f>
        <v>0</v>
      </c>
      <c r="BJ132" s="16" t="s">
        <v>80</v>
      </c>
      <c r="BK132" s="187">
        <f>ROUND(I132*H132,2)</f>
        <v>0</v>
      </c>
      <c r="BL132" s="16" t="s">
        <v>612</v>
      </c>
      <c r="BM132" s="186" t="s">
        <v>1188</v>
      </c>
    </row>
    <row r="133" s="2" customFormat="1" ht="16.5" customHeight="1">
      <c r="A133" s="37"/>
      <c r="B133" s="38"/>
      <c r="C133" s="221" t="s">
        <v>232</v>
      </c>
      <c r="D133" s="221" t="s">
        <v>272</v>
      </c>
      <c r="E133" s="222" t="s">
        <v>1130</v>
      </c>
      <c r="F133" s="223" t="s">
        <v>1131</v>
      </c>
      <c r="G133" s="224" t="s">
        <v>133</v>
      </c>
      <c r="H133" s="225">
        <v>540</v>
      </c>
      <c r="I133" s="226"/>
      <c r="J133" s="227">
        <f>ROUND(I133*H133,2)</f>
        <v>0</v>
      </c>
      <c r="K133" s="223" t="s">
        <v>134</v>
      </c>
      <c r="L133" s="228"/>
      <c r="M133" s="229" t="s">
        <v>19</v>
      </c>
      <c r="N133" s="230" t="s">
        <v>43</v>
      </c>
      <c r="O133" s="83"/>
      <c r="P133" s="184">
        <f>O133*H133</f>
        <v>0</v>
      </c>
      <c r="Q133" s="184">
        <v>0.00056999999999999998</v>
      </c>
      <c r="R133" s="184">
        <f>Q133*H133</f>
        <v>0.30779999999999996</v>
      </c>
      <c r="S133" s="184">
        <v>0</v>
      </c>
      <c r="T133" s="185">
        <f>S133*H133</f>
        <v>0</v>
      </c>
      <c r="U133" s="37"/>
      <c r="V133" s="37"/>
      <c r="W133" s="37"/>
      <c r="X133" s="37"/>
      <c r="Y133" s="37"/>
      <c r="Z133" s="37"/>
      <c r="AA133" s="37"/>
      <c r="AB133" s="37"/>
      <c r="AC133" s="37"/>
      <c r="AD133" s="37"/>
      <c r="AE133" s="37"/>
      <c r="AR133" s="186" t="s">
        <v>612</v>
      </c>
      <c r="AT133" s="186" t="s">
        <v>272</v>
      </c>
      <c r="AU133" s="186" t="s">
        <v>80</v>
      </c>
      <c r="AY133" s="16" t="s">
        <v>136</v>
      </c>
      <c r="BE133" s="187">
        <f>IF(N133="základní",J133,0)</f>
        <v>0</v>
      </c>
      <c r="BF133" s="187">
        <f>IF(N133="snížená",J133,0)</f>
        <v>0</v>
      </c>
      <c r="BG133" s="187">
        <f>IF(N133="zákl. přenesená",J133,0)</f>
        <v>0</v>
      </c>
      <c r="BH133" s="187">
        <f>IF(N133="sníž. přenesená",J133,0)</f>
        <v>0</v>
      </c>
      <c r="BI133" s="187">
        <f>IF(N133="nulová",J133,0)</f>
        <v>0</v>
      </c>
      <c r="BJ133" s="16" t="s">
        <v>80</v>
      </c>
      <c r="BK133" s="187">
        <f>ROUND(I133*H133,2)</f>
        <v>0</v>
      </c>
      <c r="BL133" s="16" t="s">
        <v>612</v>
      </c>
      <c r="BM133" s="186" t="s">
        <v>1189</v>
      </c>
    </row>
    <row r="134" s="2" customFormat="1" ht="16.5" customHeight="1">
      <c r="A134" s="37"/>
      <c r="B134" s="38"/>
      <c r="C134" s="221" t="s">
        <v>323</v>
      </c>
      <c r="D134" s="221" t="s">
        <v>272</v>
      </c>
      <c r="E134" s="222" t="s">
        <v>1133</v>
      </c>
      <c r="F134" s="223" t="s">
        <v>1134</v>
      </c>
      <c r="G134" s="224" t="s">
        <v>133</v>
      </c>
      <c r="H134" s="225">
        <v>1508</v>
      </c>
      <c r="I134" s="226"/>
      <c r="J134" s="227">
        <f>ROUND(I134*H134,2)</f>
        <v>0</v>
      </c>
      <c r="K134" s="223" t="s">
        <v>134</v>
      </c>
      <c r="L134" s="228"/>
      <c r="M134" s="229" t="s">
        <v>19</v>
      </c>
      <c r="N134" s="230" t="s">
        <v>43</v>
      </c>
      <c r="O134" s="83"/>
      <c r="P134" s="184">
        <f>O134*H134</f>
        <v>0</v>
      </c>
      <c r="Q134" s="184">
        <v>9.0000000000000006E-05</v>
      </c>
      <c r="R134" s="184">
        <f>Q134*H134</f>
        <v>0.13572000000000001</v>
      </c>
      <c r="S134" s="184">
        <v>0</v>
      </c>
      <c r="T134" s="185">
        <f>S134*H134</f>
        <v>0</v>
      </c>
      <c r="U134" s="37"/>
      <c r="V134" s="37"/>
      <c r="W134" s="37"/>
      <c r="X134" s="37"/>
      <c r="Y134" s="37"/>
      <c r="Z134" s="37"/>
      <c r="AA134" s="37"/>
      <c r="AB134" s="37"/>
      <c r="AC134" s="37"/>
      <c r="AD134" s="37"/>
      <c r="AE134" s="37"/>
      <c r="AR134" s="186" t="s">
        <v>612</v>
      </c>
      <c r="AT134" s="186" t="s">
        <v>272</v>
      </c>
      <c r="AU134" s="186" t="s">
        <v>80</v>
      </c>
      <c r="AY134" s="16" t="s">
        <v>136</v>
      </c>
      <c r="BE134" s="187">
        <f>IF(N134="základní",J134,0)</f>
        <v>0</v>
      </c>
      <c r="BF134" s="187">
        <f>IF(N134="snížená",J134,0)</f>
        <v>0</v>
      </c>
      <c r="BG134" s="187">
        <f>IF(N134="zákl. přenesená",J134,0)</f>
        <v>0</v>
      </c>
      <c r="BH134" s="187">
        <f>IF(N134="sníž. přenesená",J134,0)</f>
        <v>0</v>
      </c>
      <c r="BI134" s="187">
        <f>IF(N134="nulová",J134,0)</f>
        <v>0</v>
      </c>
      <c r="BJ134" s="16" t="s">
        <v>80</v>
      </c>
      <c r="BK134" s="187">
        <f>ROUND(I134*H134,2)</f>
        <v>0</v>
      </c>
      <c r="BL134" s="16" t="s">
        <v>612</v>
      </c>
      <c r="BM134" s="186" t="s">
        <v>1190</v>
      </c>
    </row>
    <row r="135" s="2" customFormat="1" ht="16.5" customHeight="1">
      <c r="A135" s="37"/>
      <c r="B135" s="38"/>
      <c r="C135" s="221" t="s">
        <v>238</v>
      </c>
      <c r="D135" s="221" t="s">
        <v>272</v>
      </c>
      <c r="E135" s="222" t="s">
        <v>1136</v>
      </c>
      <c r="F135" s="223" t="s">
        <v>1137</v>
      </c>
      <c r="G135" s="224" t="s">
        <v>133</v>
      </c>
      <c r="H135" s="225">
        <v>20</v>
      </c>
      <c r="I135" s="226"/>
      <c r="J135" s="227">
        <f>ROUND(I135*H135,2)</f>
        <v>0</v>
      </c>
      <c r="K135" s="223" t="s">
        <v>134</v>
      </c>
      <c r="L135" s="228"/>
      <c r="M135" s="229" t="s">
        <v>19</v>
      </c>
      <c r="N135" s="230" t="s">
        <v>43</v>
      </c>
      <c r="O135" s="83"/>
      <c r="P135" s="184">
        <f>O135*H135</f>
        <v>0</v>
      </c>
      <c r="Q135" s="184">
        <v>0.00081999999999999998</v>
      </c>
      <c r="R135" s="184">
        <f>Q135*H135</f>
        <v>0.016399999999999998</v>
      </c>
      <c r="S135" s="184">
        <v>0</v>
      </c>
      <c r="T135" s="185">
        <f>S135*H135</f>
        <v>0</v>
      </c>
      <c r="U135" s="37"/>
      <c r="V135" s="37"/>
      <c r="W135" s="37"/>
      <c r="X135" s="37"/>
      <c r="Y135" s="37"/>
      <c r="Z135" s="37"/>
      <c r="AA135" s="37"/>
      <c r="AB135" s="37"/>
      <c r="AC135" s="37"/>
      <c r="AD135" s="37"/>
      <c r="AE135" s="37"/>
      <c r="AR135" s="186" t="s">
        <v>612</v>
      </c>
      <c r="AT135" s="186" t="s">
        <v>272</v>
      </c>
      <c r="AU135" s="186" t="s">
        <v>80</v>
      </c>
      <c r="AY135" s="16" t="s">
        <v>136</v>
      </c>
      <c r="BE135" s="187">
        <f>IF(N135="základní",J135,0)</f>
        <v>0</v>
      </c>
      <c r="BF135" s="187">
        <f>IF(N135="snížená",J135,0)</f>
        <v>0</v>
      </c>
      <c r="BG135" s="187">
        <f>IF(N135="zákl. přenesená",J135,0)</f>
        <v>0</v>
      </c>
      <c r="BH135" s="187">
        <f>IF(N135="sníž. přenesená",J135,0)</f>
        <v>0</v>
      </c>
      <c r="BI135" s="187">
        <f>IF(N135="nulová",J135,0)</f>
        <v>0</v>
      </c>
      <c r="BJ135" s="16" t="s">
        <v>80</v>
      </c>
      <c r="BK135" s="187">
        <f>ROUND(I135*H135,2)</f>
        <v>0</v>
      </c>
      <c r="BL135" s="16" t="s">
        <v>612</v>
      </c>
      <c r="BM135" s="186" t="s">
        <v>1191</v>
      </c>
    </row>
    <row r="136" s="2" customFormat="1" ht="16.5" customHeight="1">
      <c r="A136" s="37"/>
      <c r="B136" s="38"/>
      <c r="C136" s="221" t="s">
        <v>168</v>
      </c>
      <c r="D136" s="221" t="s">
        <v>272</v>
      </c>
      <c r="E136" s="222" t="s">
        <v>1139</v>
      </c>
      <c r="F136" s="223" t="s">
        <v>1140</v>
      </c>
      <c r="G136" s="224" t="s">
        <v>133</v>
      </c>
      <c r="H136" s="225">
        <v>20</v>
      </c>
      <c r="I136" s="226"/>
      <c r="J136" s="227">
        <f>ROUND(I136*H136,2)</f>
        <v>0</v>
      </c>
      <c r="K136" s="223" t="s">
        <v>134</v>
      </c>
      <c r="L136" s="228"/>
      <c r="M136" s="229" t="s">
        <v>19</v>
      </c>
      <c r="N136" s="230" t="s">
        <v>43</v>
      </c>
      <c r="O136" s="83"/>
      <c r="P136" s="184">
        <f>O136*H136</f>
        <v>0</v>
      </c>
      <c r="Q136" s="184">
        <v>0.00032000000000000003</v>
      </c>
      <c r="R136" s="184">
        <f>Q136*H136</f>
        <v>0.0064000000000000003</v>
      </c>
      <c r="S136" s="184">
        <v>0</v>
      </c>
      <c r="T136" s="185">
        <f>S136*H136</f>
        <v>0</v>
      </c>
      <c r="U136" s="37"/>
      <c r="V136" s="37"/>
      <c r="W136" s="37"/>
      <c r="X136" s="37"/>
      <c r="Y136" s="37"/>
      <c r="Z136" s="37"/>
      <c r="AA136" s="37"/>
      <c r="AB136" s="37"/>
      <c r="AC136" s="37"/>
      <c r="AD136" s="37"/>
      <c r="AE136" s="37"/>
      <c r="AR136" s="186" t="s">
        <v>612</v>
      </c>
      <c r="AT136" s="186" t="s">
        <v>272</v>
      </c>
      <c r="AU136" s="186" t="s">
        <v>80</v>
      </c>
      <c r="AY136" s="16" t="s">
        <v>136</v>
      </c>
      <c r="BE136" s="187">
        <f>IF(N136="základní",J136,0)</f>
        <v>0</v>
      </c>
      <c r="BF136" s="187">
        <f>IF(N136="snížená",J136,0)</f>
        <v>0</v>
      </c>
      <c r="BG136" s="187">
        <f>IF(N136="zákl. přenesená",J136,0)</f>
        <v>0</v>
      </c>
      <c r="BH136" s="187">
        <f>IF(N136="sníž. přenesená",J136,0)</f>
        <v>0</v>
      </c>
      <c r="BI136" s="187">
        <f>IF(N136="nulová",J136,0)</f>
        <v>0</v>
      </c>
      <c r="BJ136" s="16" t="s">
        <v>80</v>
      </c>
      <c r="BK136" s="187">
        <f>ROUND(I136*H136,2)</f>
        <v>0</v>
      </c>
      <c r="BL136" s="16" t="s">
        <v>612</v>
      </c>
      <c r="BM136" s="186" t="s">
        <v>1192</v>
      </c>
    </row>
    <row r="137" s="2" customFormat="1" ht="16.5" customHeight="1">
      <c r="A137" s="37"/>
      <c r="B137" s="38"/>
      <c r="C137" s="221" t="s">
        <v>244</v>
      </c>
      <c r="D137" s="221" t="s">
        <v>272</v>
      </c>
      <c r="E137" s="222" t="s">
        <v>1117</v>
      </c>
      <c r="F137" s="223" t="s">
        <v>1118</v>
      </c>
      <c r="G137" s="224" t="s">
        <v>133</v>
      </c>
      <c r="H137" s="225">
        <v>1504</v>
      </c>
      <c r="I137" s="226"/>
      <c r="J137" s="227">
        <f>ROUND(I137*H137,2)</f>
        <v>0</v>
      </c>
      <c r="K137" s="223" t="s">
        <v>134</v>
      </c>
      <c r="L137" s="228"/>
      <c r="M137" s="229" t="s">
        <v>19</v>
      </c>
      <c r="N137" s="230" t="s">
        <v>43</v>
      </c>
      <c r="O137" s="83"/>
      <c r="P137" s="184">
        <f>O137*H137</f>
        <v>0</v>
      </c>
      <c r="Q137" s="184">
        <v>0.00123</v>
      </c>
      <c r="R137" s="184">
        <f>Q137*H137</f>
        <v>1.84992</v>
      </c>
      <c r="S137" s="184">
        <v>0</v>
      </c>
      <c r="T137" s="185">
        <f>S137*H137</f>
        <v>0</v>
      </c>
      <c r="U137" s="37"/>
      <c r="V137" s="37"/>
      <c r="W137" s="37"/>
      <c r="X137" s="37"/>
      <c r="Y137" s="37"/>
      <c r="Z137" s="37"/>
      <c r="AA137" s="37"/>
      <c r="AB137" s="37"/>
      <c r="AC137" s="37"/>
      <c r="AD137" s="37"/>
      <c r="AE137" s="37"/>
      <c r="AR137" s="186" t="s">
        <v>612</v>
      </c>
      <c r="AT137" s="186" t="s">
        <v>272</v>
      </c>
      <c r="AU137" s="186" t="s">
        <v>80</v>
      </c>
      <c r="AY137" s="16" t="s">
        <v>136</v>
      </c>
      <c r="BE137" s="187">
        <f>IF(N137="základní",J137,0)</f>
        <v>0</v>
      </c>
      <c r="BF137" s="187">
        <f>IF(N137="snížená",J137,0)</f>
        <v>0</v>
      </c>
      <c r="BG137" s="187">
        <f>IF(N137="zákl. přenesená",J137,0)</f>
        <v>0</v>
      </c>
      <c r="BH137" s="187">
        <f>IF(N137="sníž. přenesená",J137,0)</f>
        <v>0</v>
      </c>
      <c r="BI137" s="187">
        <f>IF(N137="nulová",J137,0)</f>
        <v>0</v>
      </c>
      <c r="BJ137" s="16" t="s">
        <v>80</v>
      </c>
      <c r="BK137" s="187">
        <f>ROUND(I137*H137,2)</f>
        <v>0</v>
      </c>
      <c r="BL137" s="16" t="s">
        <v>612</v>
      </c>
      <c r="BM137" s="186" t="s">
        <v>1193</v>
      </c>
    </row>
    <row r="138" s="2" customFormat="1" ht="16.5" customHeight="1">
      <c r="A138" s="37"/>
      <c r="B138" s="38"/>
      <c r="C138" s="221" t="s">
        <v>337</v>
      </c>
      <c r="D138" s="221" t="s">
        <v>272</v>
      </c>
      <c r="E138" s="222" t="s">
        <v>1120</v>
      </c>
      <c r="F138" s="223" t="s">
        <v>1121</v>
      </c>
      <c r="G138" s="224" t="s">
        <v>133</v>
      </c>
      <c r="H138" s="225">
        <v>752</v>
      </c>
      <c r="I138" s="226"/>
      <c r="J138" s="227">
        <f>ROUND(I138*H138,2)</f>
        <v>0</v>
      </c>
      <c r="K138" s="223" t="s">
        <v>134</v>
      </c>
      <c r="L138" s="228"/>
      <c r="M138" s="229" t="s">
        <v>19</v>
      </c>
      <c r="N138" s="230" t="s">
        <v>43</v>
      </c>
      <c r="O138" s="83"/>
      <c r="P138" s="184">
        <f>O138*H138</f>
        <v>0</v>
      </c>
      <c r="Q138" s="184">
        <v>0.00018000000000000001</v>
      </c>
      <c r="R138" s="184">
        <f>Q138*H138</f>
        <v>0.13536000000000001</v>
      </c>
      <c r="S138" s="184">
        <v>0</v>
      </c>
      <c r="T138" s="185">
        <f>S138*H138</f>
        <v>0</v>
      </c>
      <c r="U138" s="37"/>
      <c r="V138" s="37"/>
      <c r="W138" s="37"/>
      <c r="X138" s="37"/>
      <c r="Y138" s="37"/>
      <c r="Z138" s="37"/>
      <c r="AA138" s="37"/>
      <c r="AB138" s="37"/>
      <c r="AC138" s="37"/>
      <c r="AD138" s="37"/>
      <c r="AE138" s="37"/>
      <c r="AR138" s="186" t="s">
        <v>612</v>
      </c>
      <c r="AT138" s="186" t="s">
        <v>272</v>
      </c>
      <c r="AU138" s="186" t="s">
        <v>80</v>
      </c>
      <c r="AY138" s="16" t="s">
        <v>136</v>
      </c>
      <c r="BE138" s="187">
        <f>IF(N138="základní",J138,0)</f>
        <v>0</v>
      </c>
      <c r="BF138" s="187">
        <f>IF(N138="snížená",J138,0)</f>
        <v>0</v>
      </c>
      <c r="BG138" s="187">
        <f>IF(N138="zákl. přenesená",J138,0)</f>
        <v>0</v>
      </c>
      <c r="BH138" s="187">
        <f>IF(N138="sníž. přenesená",J138,0)</f>
        <v>0</v>
      </c>
      <c r="BI138" s="187">
        <f>IF(N138="nulová",J138,0)</f>
        <v>0</v>
      </c>
      <c r="BJ138" s="16" t="s">
        <v>80</v>
      </c>
      <c r="BK138" s="187">
        <f>ROUND(I138*H138,2)</f>
        <v>0</v>
      </c>
      <c r="BL138" s="16" t="s">
        <v>612</v>
      </c>
      <c r="BM138" s="186" t="s">
        <v>1194</v>
      </c>
    </row>
    <row r="139" s="2" customFormat="1" ht="16.5" customHeight="1">
      <c r="A139" s="37"/>
      <c r="B139" s="38"/>
      <c r="C139" s="221" t="s">
        <v>249</v>
      </c>
      <c r="D139" s="221" t="s">
        <v>272</v>
      </c>
      <c r="E139" s="222" t="s">
        <v>1144</v>
      </c>
      <c r="F139" s="223" t="s">
        <v>1145</v>
      </c>
      <c r="G139" s="224" t="s">
        <v>133</v>
      </c>
      <c r="H139" s="225">
        <v>252</v>
      </c>
      <c r="I139" s="226"/>
      <c r="J139" s="227">
        <f>ROUND(I139*H139,2)</f>
        <v>0</v>
      </c>
      <c r="K139" s="223" t="s">
        <v>134</v>
      </c>
      <c r="L139" s="228"/>
      <c r="M139" s="229" t="s">
        <v>19</v>
      </c>
      <c r="N139" s="230" t="s">
        <v>43</v>
      </c>
      <c r="O139" s="83"/>
      <c r="P139" s="184">
        <f>O139*H139</f>
        <v>0</v>
      </c>
      <c r="Q139" s="184">
        <v>9.0000000000000006E-05</v>
      </c>
      <c r="R139" s="184">
        <f>Q139*H139</f>
        <v>0.022680000000000002</v>
      </c>
      <c r="S139" s="184">
        <v>0</v>
      </c>
      <c r="T139" s="185">
        <f>S139*H139</f>
        <v>0</v>
      </c>
      <c r="U139" s="37"/>
      <c r="V139" s="37"/>
      <c r="W139" s="37"/>
      <c r="X139" s="37"/>
      <c r="Y139" s="37"/>
      <c r="Z139" s="37"/>
      <c r="AA139" s="37"/>
      <c r="AB139" s="37"/>
      <c r="AC139" s="37"/>
      <c r="AD139" s="37"/>
      <c r="AE139" s="37"/>
      <c r="AR139" s="186" t="s">
        <v>612</v>
      </c>
      <c r="AT139" s="186" t="s">
        <v>272</v>
      </c>
      <c r="AU139" s="186" t="s">
        <v>80</v>
      </c>
      <c r="AY139" s="16" t="s">
        <v>136</v>
      </c>
      <c r="BE139" s="187">
        <f>IF(N139="základní",J139,0)</f>
        <v>0</v>
      </c>
      <c r="BF139" s="187">
        <f>IF(N139="snížená",J139,0)</f>
        <v>0</v>
      </c>
      <c r="BG139" s="187">
        <f>IF(N139="zákl. přenesená",J139,0)</f>
        <v>0</v>
      </c>
      <c r="BH139" s="187">
        <f>IF(N139="sníž. přenesená",J139,0)</f>
        <v>0</v>
      </c>
      <c r="BI139" s="187">
        <f>IF(N139="nulová",J139,0)</f>
        <v>0</v>
      </c>
      <c r="BJ139" s="16" t="s">
        <v>80</v>
      </c>
      <c r="BK139" s="187">
        <f>ROUND(I139*H139,2)</f>
        <v>0</v>
      </c>
      <c r="BL139" s="16" t="s">
        <v>612</v>
      </c>
      <c r="BM139" s="186" t="s">
        <v>1195</v>
      </c>
    </row>
    <row r="140" s="2" customFormat="1" ht="16.5" customHeight="1">
      <c r="A140" s="37"/>
      <c r="B140" s="38"/>
      <c r="C140" s="221" t="s">
        <v>344</v>
      </c>
      <c r="D140" s="221" t="s">
        <v>272</v>
      </c>
      <c r="E140" s="222" t="s">
        <v>1147</v>
      </c>
      <c r="F140" s="223" t="s">
        <v>1148</v>
      </c>
      <c r="G140" s="224" t="s">
        <v>195</v>
      </c>
      <c r="H140" s="225">
        <v>20</v>
      </c>
      <c r="I140" s="226"/>
      <c r="J140" s="227">
        <f>ROUND(I140*H140,2)</f>
        <v>0</v>
      </c>
      <c r="K140" s="223" t="s">
        <v>134</v>
      </c>
      <c r="L140" s="228"/>
      <c r="M140" s="229" t="s">
        <v>19</v>
      </c>
      <c r="N140" s="230" t="s">
        <v>43</v>
      </c>
      <c r="O140" s="83"/>
      <c r="P140" s="184">
        <f>O140*H140</f>
        <v>0</v>
      </c>
      <c r="Q140" s="184">
        <v>0.001</v>
      </c>
      <c r="R140" s="184">
        <f>Q140*H140</f>
        <v>0.02</v>
      </c>
      <c r="S140" s="184">
        <v>0</v>
      </c>
      <c r="T140" s="185">
        <f>S140*H140</f>
        <v>0</v>
      </c>
      <c r="U140" s="37"/>
      <c r="V140" s="37"/>
      <c r="W140" s="37"/>
      <c r="X140" s="37"/>
      <c r="Y140" s="37"/>
      <c r="Z140" s="37"/>
      <c r="AA140" s="37"/>
      <c r="AB140" s="37"/>
      <c r="AC140" s="37"/>
      <c r="AD140" s="37"/>
      <c r="AE140" s="37"/>
      <c r="AR140" s="186" t="s">
        <v>612</v>
      </c>
      <c r="AT140" s="186" t="s">
        <v>272</v>
      </c>
      <c r="AU140" s="186" t="s">
        <v>80</v>
      </c>
      <c r="AY140" s="16" t="s">
        <v>136</v>
      </c>
      <c r="BE140" s="187">
        <f>IF(N140="základní",J140,0)</f>
        <v>0</v>
      </c>
      <c r="BF140" s="187">
        <f>IF(N140="snížená",J140,0)</f>
        <v>0</v>
      </c>
      <c r="BG140" s="187">
        <f>IF(N140="zákl. přenesená",J140,0)</f>
        <v>0</v>
      </c>
      <c r="BH140" s="187">
        <f>IF(N140="sníž. přenesená",J140,0)</f>
        <v>0</v>
      </c>
      <c r="BI140" s="187">
        <f>IF(N140="nulová",J140,0)</f>
        <v>0</v>
      </c>
      <c r="BJ140" s="16" t="s">
        <v>80</v>
      </c>
      <c r="BK140" s="187">
        <f>ROUND(I140*H140,2)</f>
        <v>0</v>
      </c>
      <c r="BL140" s="16" t="s">
        <v>612</v>
      </c>
      <c r="BM140" s="186" t="s">
        <v>1196</v>
      </c>
    </row>
    <row r="141" s="2" customFormat="1" ht="16.5" customHeight="1">
      <c r="A141" s="37"/>
      <c r="B141" s="38"/>
      <c r="C141" s="221" t="s">
        <v>253</v>
      </c>
      <c r="D141" s="221" t="s">
        <v>272</v>
      </c>
      <c r="E141" s="222" t="s">
        <v>1150</v>
      </c>
      <c r="F141" s="223" t="s">
        <v>1151</v>
      </c>
      <c r="G141" s="224" t="s">
        <v>133</v>
      </c>
      <c r="H141" s="225">
        <v>4</v>
      </c>
      <c r="I141" s="226"/>
      <c r="J141" s="227">
        <f>ROUND(I141*H141,2)</f>
        <v>0</v>
      </c>
      <c r="K141" s="223" t="s">
        <v>134</v>
      </c>
      <c r="L141" s="228"/>
      <c r="M141" s="229" t="s">
        <v>19</v>
      </c>
      <c r="N141" s="230" t="s">
        <v>43</v>
      </c>
      <c r="O141" s="83"/>
      <c r="P141" s="184">
        <f>O141*H141</f>
        <v>0</v>
      </c>
      <c r="Q141" s="184">
        <v>0.014</v>
      </c>
      <c r="R141" s="184">
        <f>Q141*H141</f>
        <v>0.056000000000000001</v>
      </c>
      <c r="S141" s="184">
        <v>0</v>
      </c>
      <c r="T141" s="185">
        <f>S141*H141</f>
        <v>0</v>
      </c>
      <c r="U141" s="37"/>
      <c r="V141" s="37"/>
      <c r="W141" s="37"/>
      <c r="X141" s="37"/>
      <c r="Y141" s="37"/>
      <c r="Z141" s="37"/>
      <c r="AA141" s="37"/>
      <c r="AB141" s="37"/>
      <c r="AC141" s="37"/>
      <c r="AD141" s="37"/>
      <c r="AE141" s="37"/>
      <c r="AR141" s="186" t="s">
        <v>612</v>
      </c>
      <c r="AT141" s="186" t="s">
        <v>272</v>
      </c>
      <c r="AU141" s="186" t="s">
        <v>80</v>
      </c>
      <c r="AY141" s="16" t="s">
        <v>136</v>
      </c>
      <c r="BE141" s="187">
        <f>IF(N141="základní",J141,0)</f>
        <v>0</v>
      </c>
      <c r="BF141" s="187">
        <f>IF(N141="snížená",J141,0)</f>
        <v>0</v>
      </c>
      <c r="BG141" s="187">
        <f>IF(N141="zákl. přenesená",J141,0)</f>
        <v>0</v>
      </c>
      <c r="BH141" s="187">
        <f>IF(N141="sníž. přenesená",J141,0)</f>
        <v>0</v>
      </c>
      <c r="BI141" s="187">
        <f>IF(N141="nulová",J141,0)</f>
        <v>0</v>
      </c>
      <c r="BJ141" s="16" t="s">
        <v>80</v>
      </c>
      <c r="BK141" s="187">
        <f>ROUND(I141*H141,2)</f>
        <v>0</v>
      </c>
      <c r="BL141" s="16" t="s">
        <v>612</v>
      </c>
      <c r="BM141" s="186" t="s">
        <v>1197</v>
      </c>
    </row>
    <row r="142" s="2" customFormat="1" ht="16.5" customHeight="1">
      <c r="A142" s="37"/>
      <c r="B142" s="38"/>
      <c r="C142" s="221" t="s">
        <v>353</v>
      </c>
      <c r="D142" s="221" t="s">
        <v>272</v>
      </c>
      <c r="E142" s="222" t="s">
        <v>1153</v>
      </c>
      <c r="F142" s="223" t="s">
        <v>1154</v>
      </c>
      <c r="G142" s="224" t="s">
        <v>133</v>
      </c>
      <c r="H142" s="225">
        <v>4</v>
      </c>
      <c r="I142" s="226"/>
      <c r="J142" s="227">
        <f>ROUND(I142*H142,2)</f>
        <v>0</v>
      </c>
      <c r="K142" s="223" t="s">
        <v>134</v>
      </c>
      <c r="L142" s="228"/>
      <c r="M142" s="229" t="s">
        <v>19</v>
      </c>
      <c r="N142" s="230" t="s">
        <v>43</v>
      </c>
      <c r="O142" s="83"/>
      <c r="P142" s="184">
        <f>O142*H142</f>
        <v>0</v>
      </c>
      <c r="Q142" s="184">
        <v>0.014</v>
      </c>
      <c r="R142" s="184">
        <f>Q142*H142</f>
        <v>0.056000000000000001</v>
      </c>
      <c r="S142" s="184">
        <v>0</v>
      </c>
      <c r="T142" s="185">
        <f>S142*H142</f>
        <v>0</v>
      </c>
      <c r="U142" s="37"/>
      <c r="V142" s="37"/>
      <c r="W142" s="37"/>
      <c r="X142" s="37"/>
      <c r="Y142" s="37"/>
      <c r="Z142" s="37"/>
      <c r="AA142" s="37"/>
      <c r="AB142" s="37"/>
      <c r="AC142" s="37"/>
      <c r="AD142" s="37"/>
      <c r="AE142" s="37"/>
      <c r="AR142" s="186" t="s">
        <v>612</v>
      </c>
      <c r="AT142" s="186" t="s">
        <v>272</v>
      </c>
      <c r="AU142" s="186" t="s">
        <v>80</v>
      </c>
      <c r="AY142" s="16" t="s">
        <v>136</v>
      </c>
      <c r="BE142" s="187">
        <f>IF(N142="základní",J142,0)</f>
        <v>0</v>
      </c>
      <c r="BF142" s="187">
        <f>IF(N142="snížená",J142,0)</f>
        <v>0</v>
      </c>
      <c r="BG142" s="187">
        <f>IF(N142="zákl. přenesená",J142,0)</f>
        <v>0</v>
      </c>
      <c r="BH142" s="187">
        <f>IF(N142="sníž. přenesená",J142,0)</f>
        <v>0</v>
      </c>
      <c r="BI142" s="187">
        <f>IF(N142="nulová",J142,0)</f>
        <v>0</v>
      </c>
      <c r="BJ142" s="16" t="s">
        <v>80</v>
      </c>
      <c r="BK142" s="187">
        <f>ROUND(I142*H142,2)</f>
        <v>0</v>
      </c>
      <c r="BL142" s="16" t="s">
        <v>612</v>
      </c>
      <c r="BM142" s="186" t="s">
        <v>1198</v>
      </c>
    </row>
    <row r="143" s="2" customFormat="1" ht="16.5" customHeight="1">
      <c r="A143" s="37"/>
      <c r="B143" s="38"/>
      <c r="C143" s="221" t="s">
        <v>258</v>
      </c>
      <c r="D143" s="221" t="s">
        <v>272</v>
      </c>
      <c r="E143" s="222" t="s">
        <v>1182</v>
      </c>
      <c r="F143" s="223" t="s">
        <v>1183</v>
      </c>
      <c r="G143" s="224" t="s">
        <v>133</v>
      </c>
      <c r="H143" s="225">
        <v>4</v>
      </c>
      <c r="I143" s="226"/>
      <c r="J143" s="227">
        <f>ROUND(I143*H143,2)</f>
        <v>0</v>
      </c>
      <c r="K143" s="223" t="s">
        <v>134</v>
      </c>
      <c r="L143" s="228"/>
      <c r="M143" s="229" t="s">
        <v>19</v>
      </c>
      <c r="N143" s="230" t="s">
        <v>43</v>
      </c>
      <c r="O143" s="83"/>
      <c r="P143" s="184">
        <f>O143*H143</f>
        <v>0</v>
      </c>
      <c r="Q143" s="184">
        <v>0.032770000000000001</v>
      </c>
      <c r="R143" s="184">
        <f>Q143*H143</f>
        <v>0.13108</v>
      </c>
      <c r="S143" s="184">
        <v>0</v>
      </c>
      <c r="T143" s="185">
        <f>S143*H143</f>
        <v>0</v>
      </c>
      <c r="U143" s="37"/>
      <c r="V143" s="37"/>
      <c r="W143" s="37"/>
      <c r="X143" s="37"/>
      <c r="Y143" s="37"/>
      <c r="Z143" s="37"/>
      <c r="AA143" s="37"/>
      <c r="AB143" s="37"/>
      <c r="AC143" s="37"/>
      <c r="AD143" s="37"/>
      <c r="AE143" s="37"/>
      <c r="AR143" s="186" t="s">
        <v>612</v>
      </c>
      <c r="AT143" s="186" t="s">
        <v>272</v>
      </c>
      <c r="AU143" s="186" t="s">
        <v>80</v>
      </c>
      <c r="AY143" s="16" t="s">
        <v>136</v>
      </c>
      <c r="BE143" s="187">
        <f>IF(N143="základní",J143,0)</f>
        <v>0</v>
      </c>
      <c r="BF143" s="187">
        <f>IF(N143="snížená",J143,0)</f>
        <v>0</v>
      </c>
      <c r="BG143" s="187">
        <f>IF(N143="zákl. přenesená",J143,0)</f>
        <v>0</v>
      </c>
      <c r="BH143" s="187">
        <f>IF(N143="sníž. přenesená",J143,0)</f>
        <v>0</v>
      </c>
      <c r="BI143" s="187">
        <f>IF(N143="nulová",J143,0)</f>
        <v>0</v>
      </c>
      <c r="BJ143" s="16" t="s">
        <v>80</v>
      </c>
      <c r="BK143" s="187">
        <f>ROUND(I143*H143,2)</f>
        <v>0</v>
      </c>
      <c r="BL143" s="16" t="s">
        <v>612</v>
      </c>
      <c r="BM143" s="186" t="s">
        <v>1199</v>
      </c>
    </row>
    <row r="144" s="2" customFormat="1" ht="16.5" customHeight="1">
      <c r="A144" s="37"/>
      <c r="B144" s="38"/>
      <c r="C144" s="221" t="s">
        <v>365</v>
      </c>
      <c r="D144" s="221" t="s">
        <v>272</v>
      </c>
      <c r="E144" s="222" t="s">
        <v>1156</v>
      </c>
      <c r="F144" s="223" t="s">
        <v>1157</v>
      </c>
      <c r="G144" s="224" t="s">
        <v>133</v>
      </c>
      <c r="H144" s="225">
        <v>2</v>
      </c>
      <c r="I144" s="226"/>
      <c r="J144" s="227">
        <f>ROUND(I144*H144,2)</f>
        <v>0</v>
      </c>
      <c r="K144" s="223" t="s">
        <v>134</v>
      </c>
      <c r="L144" s="228"/>
      <c r="M144" s="229" t="s">
        <v>19</v>
      </c>
      <c r="N144" s="230" t="s">
        <v>43</v>
      </c>
      <c r="O144" s="83"/>
      <c r="P144" s="184">
        <f>O144*H144</f>
        <v>0</v>
      </c>
      <c r="Q144" s="184">
        <v>0.034290000000000001</v>
      </c>
      <c r="R144" s="184">
        <f>Q144*H144</f>
        <v>0.068580000000000002</v>
      </c>
      <c r="S144" s="184">
        <v>0</v>
      </c>
      <c r="T144" s="185">
        <f>S144*H144</f>
        <v>0</v>
      </c>
      <c r="U144" s="37"/>
      <c r="V144" s="37"/>
      <c r="W144" s="37"/>
      <c r="X144" s="37"/>
      <c r="Y144" s="37"/>
      <c r="Z144" s="37"/>
      <c r="AA144" s="37"/>
      <c r="AB144" s="37"/>
      <c r="AC144" s="37"/>
      <c r="AD144" s="37"/>
      <c r="AE144" s="37"/>
      <c r="AR144" s="186" t="s">
        <v>612</v>
      </c>
      <c r="AT144" s="186" t="s">
        <v>272</v>
      </c>
      <c r="AU144" s="186" t="s">
        <v>80</v>
      </c>
      <c r="AY144" s="16" t="s">
        <v>136</v>
      </c>
      <c r="BE144" s="187">
        <f>IF(N144="základní",J144,0)</f>
        <v>0</v>
      </c>
      <c r="BF144" s="187">
        <f>IF(N144="snížená",J144,0)</f>
        <v>0</v>
      </c>
      <c r="BG144" s="187">
        <f>IF(N144="zákl. přenesená",J144,0)</f>
        <v>0</v>
      </c>
      <c r="BH144" s="187">
        <f>IF(N144="sníž. přenesená",J144,0)</f>
        <v>0</v>
      </c>
      <c r="BI144" s="187">
        <f>IF(N144="nulová",J144,0)</f>
        <v>0</v>
      </c>
      <c r="BJ144" s="16" t="s">
        <v>80</v>
      </c>
      <c r="BK144" s="187">
        <f>ROUND(I144*H144,2)</f>
        <v>0</v>
      </c>
      <c r="BL144" s="16" t="s">
        <v>612</v>
      </c>
      <c r="BM144" s="186" t="s">
        <v>1200</v>
      </c>
    </row>
    <row r="145" s="2" customFormat="1" ht="16.5" customHeight="1">
      <c r="A145" s="37"/>
      <c r="B145" s="38"/>
      <c r="C145" s="221" t="s">
        <v>261</v>
      </c>
      <c r="D145" s="221" t="s">
        <v>272</v>
      </c>
      <c r="E145" s="222" t="s">
        <v>1159</v>
      </c>
      <c r="F145" s="223" t="s">
        <v>1160</v>
      </c>
      <c r="G145" s="224" t="s">
        <v>133</v>
      </c>
      <c r="H145" s="225">
        <v>2</v>
      </c>
      <c r="I145" s="226"/>
      <c r="J145" s="227">
        <f>ROUND(I145*H145,2)</f>
        <v>0</v>
      </c>
      <c r="K145" s="223" t="s">
        <v>134</v>
      </c>
      <c r="L145" s="228"/>
      <c r="M145" s="229" t="s">
        <v>19</v>
      </c>
      <c r="N145" s="230" t="s">
        <v>43</v>
      </c>
      <c r="O145" s="83"/>
      <c r="P145" s="184">
        <f>O145*H145</f>
        <v>0</v>
      </c>
      <c r="Q145" s="184">
        <v>0.034819999999999997</v>
      </c>
      <c r="R145" s="184">
        <f>Q145*H145</f>
        <v>0.069639999999999994</v>
      </c>
      <c r="S145" s="184">
        <v>0</v>
      </c>
      <c r="T145" s="185">
        <f>S145*H145</f>
        <v>0</v>
      </c>
      <c r="U145" s="37"/>
      <c r="V145" s="37"/>
      <c r="W145" s="37"/>
      <c r="X145" s="37"/>
      <c r="Y145" s="37"/>
      <c r="Z145" s="37"/>
      <c r="AA145" s="37"/>
      <c r="AB145" s="37"/>
      <c r="AC145" s="37"/>
      <c r="AD145" s="37"/>
      <c r="AE145" s="37"/>
      <c r="AR145" s="186" t="s">
        <v>612</v>
      </c>
      <c r="AT145" s="186" t="s">
        <v>272</v>
      </c>
      <c r="AU145" s="186" t="s">
        <v>80</v>
      </c>
      <c r="AY145" s="16" t="s">
        <v>136</v>
      </c>
      <c r="BE145" s="187">
        <f>IF(N145="základní",J145,0)</f>
        <v>0</v>
      </c>
      <c r="BF145" s="187">
        <f>IF(N145="snížená",J145,0)</f>
        <v>0</v>
      </c>
      <c r="BG145" s="187">
        <f>IF(N145="zákl. přenesená",J145,0)</f>
        <v>0</v>
      </c>
      <c r="BH145" s="187">
        <f>IF(N145="sníž. přenesená",J145,0)</f>
        <v>0</v>
      </c>
      <c r="BI145" s="187">
        <f>IF(N145="nulová",J145,0)</f>
        <v>0</v>
      </c>
      <c r="BJ145" s="16" t="s">
        <v>80</v>
      </c>
      <c r="BK145" s="187">
        <f>ROUND(I145*H145,2)</f>
        <v>0</v>
      </c>
      <c r="BL145" s="16" t="s">
        <v>612</v>
      </c>
      <c r="BM145" s="186" t="s">
        <v>1201</v>
      </c>
    </row>
    <row r="146" s="2" customFormat="1" ht="16.5" customHeight="1">
      <c r="A146" s="37"/>
      <c r="B146" s="38"/>
      <c r="C146" s="221" t="s">
        <v>373</v>
      </c>
      <c r="D146" s="221" t="s">
        <v>272</v>
      </c>
      <c r="E146" s="222" t="s">
        <v>1162</v>
      </c>
      <c r="F146" s="223" t="s">
        <v>1163</v>
      </c>
      <c r="G146" s="224" t="s">
        <v>1164</v>
      </c>
      <c r="H146" s="225">
        <v>2</v>
      </c>
      <c r="I146" s="226"/>
      <c r="J146" s="227">
        <f>ROUND(I146*H146,2)</f>
        <v>0</v>
      </c>
      <c r="K146" s="223" t="s">
        <v>19</v>
      </c>
      <c r="L146" s="228"/>
      <c r="M146" s="229" t="s">
        <v>19</v>
      </c>
      <c r="N146" s="230" t="s">
        <v>43</v>
      </c>
      <c r="O146" s="83"/>
      <c r="P146" s="184">
        <f>O146*H146</f>
        <v>0</v>
      </c>
      <c r="Q146" s="184">
        <v>0</v>
      </c>
      <c r="R146" s="184">
        <f>Q146*H146</f>
        <v>0</v>
      </c>
      <c r="S146" s="184">
        <v>0</v>
      </c>
      <c r="T146" s="185">
        <f>S146*H146</f>
        <v>0</v>
      </c>
      <c r="U146" s="37"/>
      <c r="V146" s="37"/>
      <c r="W146" s="37"/>
      <c r="X146" s="37"/>
      <c r="Y146" s="37"/>
      <c r="Z146" s="37"/>
      <c r="AA146" s="37"/>
      <c r="AB146" s="37"/>
      <c r="AC146" s="37"/>
      <c r="AD146" s="37"/>
      <c r="AE146" s="37"/>
      <c r="AR146" s="186" t="s">
        <v>612</v>
      </c>
      <c r="AT146" s="186" t="s">
        <v>272</v>
      </c>
      <c r="AU146" s="186" t="s">
        <v>80</v>
      </c>
      <c r="AY146" s="16" t="s">
        <v>136</v>
      </c>
      <c r="BE146" s="187">
        <f>IF(N146="základní",J146,0)</f>
        <v>0</v>
      </c>
      <c r="BF146" s="187">
        <f>IF(N146="snížená",J146,0)</f>
        <v>0</v>
      </c>
      <c r="BG146" s="187">
        <f>IF(N146="zákl. přenesená",J146,0)</f>
        <v>0</v>
      </c>
      <c r="BH146" s="187">
        <f>IF(N146="sníž. přenesená",J146,0)</f>
        <v>0</v>
      </c>
      <c r="BI146" s="187">
        <f>IF(N146="nulová",J146,0)</f>
        <v>0</v>
      </c>
      <c r="BJ146" s="16" t="s">
        <v>80</v>
      </c>
      <c r="BK146" s="187">
        <f>ROUND(I146*H146,2)</f>
        <v>0</v>
      </c>
      <c r="BL146" s="16" t="s">
        <v>612</v>
      </c>
      <c r="BM146" s="186" t="s">
        <v>1202</v>
      </c>
    </row>
    <row r="147" s="14" customFormat="1" ht="25.92" customHeight="1">
      <c r="A147" s="14"/>
      <c r="B147" s="243"/>
      <c r="C147" s="244"/>
      <c r="D147" s="245" t="s">
        <v>71</v>
      </c>
      <c r="E147" s="246" t="s">
        <v>1092</v>
      </c>
      <c r="F147" s="246" t="s">
        <v>92</v>
      </c>
      <c r="G147" s="244"/>
      <c r="H147" s="244"/>
      <c r="I147" s="247"/>
      <c r="J147" s="248">
        <f>BK147</f>
        <v>0</v>
      </c>
      <c r="K147" s="244"/>
      <c r="L147" s="249"/>
      <c r="M147" s="250"/>
      <c r="N147" s="251"/>
      <c r="O147" s="251"/>
      <c r="P147" s="252">
        <f>SUM(P148:P156)</f>
        <v>0</v>
      </c>
      <c r="Q147" s="251"/>
      <c r="R147" s="252">
        <f>SUM(R148:R156)</f>
        <v>11.425819999999998</v>
      </c>
      <c r="S147" s="251"/>
      <c r="T147" s="253">
        <f>SUM(T148:T156)</f>
        <v>0</v>
      </c>
      <c r="U147" s="14"/>
      <c r="V147" s="14"/>
      <c r="W147" s="14"/>
      <c r="X147" s="14"/>
      <c r="Y147" s="14"/>
      <c r="Z147" s="14"/>
      <c r="AA147" s="14"/>
      <c r="AB147" s="14"/>
      <c r="AC147" s="14"/>
      <c r="AD147" s="14"/>
      <c r="AE147" s="14"/>
      <c r="AR147" s="254" t="s">
        <v>80</v>
      </c>
      <c r="AT147" s="255" t="s">
        <v>71</v>
      </c>
      <c r="AU147" s="255" t="s">
        <v>72</v>
      </c>
      <c r="AY147" s="254" t="s">
        <v>136</v>
      </c>
      <c r="BK147" s="256">
        <f>SUM(BK148:BK156)</f>
        <v>0</v>
      </c>
    </row>
    <row r="148" s="2" customFormat="1" ht="16.5" customHeight="1">
      <c r="A148" s="37"/>
      <c r="B148" s="38"/>
      <c r="C148" s="221" t="s">
        <v>266</v>
      </c>
      <c r="D148" s="221" t="s">
        <v>272</v>
      </c>
      <c r="E148" s="222" t="s">
        <v>1123</v>
      </c>
      <c r="F148" s="223" t="s">
        <v>1124</v>
      </c>
      <c r="G148" s="224" t="s">
        <v>227</v>
      </c>
      <c r="H148" s="225">
        <v>11.199999999999999</v>
      </c>
      <c r="I148" s="226"/>
      <c r="J148" s="227">
        <f>ROUND(I148*H148,2)</f>
        <v>0</v>
      </c>
      <c r="K148" s="223" t="s">
        <v>134</v>
      </c>
      <c r="L148" s="228"/>
      <c r="M148" s="229" t="s">
        <v>19</v>
      </c>
      <c r="N148" s="230" t="s">
        <v>43</v>
      </c>
      <c r="O148" s="83"/>
      <c r="P148" s="184">
        <f>O148*H148</f>
        <v>0</v>
      </c>
      <c r="Q148" s="184">
        <v>0.95499999999999996</v>
      </c>
      <c r="R148" s="184">
        <f>Q148*H148</f>
        <v>10.696</v>
      </c>
      <c r="S148" s="184">
        <v>0</v>
      </c>
      <c r="T148" s="185">
        <f>S148*H148</f>
        <v>0</v>
      </c>
      <c r="U148" s="37"/>
      <c r="V148" s="37"/>
      <c r="W148" s="37"/>
      <c r="X148" s="37"/>
      <c r="Y148" s="37"/>
      <c r="Z148" s="37"/>
      <c r="AA148" s="37"/>
      <c r="AB148" s="37"/>
      <c r="AC148" s="37"/>
      <c r="AD148" s="37"/>
      <c r="AE148" s="37"/>
      <c r="AR148" s="186" t="s">
        <v>174</v>
      </c>
      <c r="AT148" s="186" t="s">
        <v>272</v>
      </c>
      <c r="AU148" s="186" t="s">
        <v>80</v>
      </c>
      <c r="AY148" s="16" t="s">
        <v>136</v>
      </c>
      <c r="BE148" s="187">
        <f>IF(N148="základní",J148,0)</f>
        <v>0</v>
      </c>
      <c r="BF148" s="187">
        <f>IF(N148="snížená",J148,0)</f>
        <v>0</v>
      </c>
      <c r="BG148" s="187">
        <f>IF(N148="zákl. přenesená",J148,0)</f>
        <v>0</v>
      </c>
      <c r="BH148" s="187">
        <f>IF(N148="sníž. přenesená",J148,0)</f>
        <v>0</v>
      </c>
      <c r="BI148" s="187">
        <f>IF(N148="nulová",J148,0)</f>
        <v>0</v>
      </c>
      <c r="BJ148" s="16" t="s">
        <v>80</v>
      </c>
      <c r="BK148" s="187">
        <f>ROUND(I148*H148,2)</f>
        <v>0</v>
      </c>
      <c r="BL148" s="16" t="s">
        <v>135</v>
      </c>
      <c r="BM148" s="186" t="s">
        <v>1203</v>
      </c>
    </row>
    <row r="149" s="2" customFormat="1" ht="16.5" customHeight="1">
      <c r="A149" s="37"/>
      <c r="B149" s="38"/>
      <c r="C149" s="221" t="s">
        <v>380</v>
      </c>
      <c r="D149" s="221" t="s">
        <v>272</v>
      </c>
      <c r="E149" s="222" t="s">
        <v>1127</v>
      </c>
      <c r="F149" s="223" t="s">
        <v>1128</v>
      </c>
      <c r="G149" s="224" t="s">
        <v>133</v>
      </c>
      <c r="H149" s="225">
        <v>256</v>
      </c>
      <c r="I149" s="226"/>
      <c r="J149" s="227">
        <f>ROUND(I149*H149,2)</f>
        <v>0</v>
      </c>
      <c r="K149" s="223" t="s">
        <v>134</v>
      </c>
      <c r="L149" s="228"/>
      <c r="M149" s="229" t="s">
        <v>19</v>
      </c>
      <c r="N149" s="230" t="s">
        <v>43</v>
      </c>
      <c r="O149" s="83"/>
      <c r="P149" s="184">
        <f>O149*H149</f>
        <v>0</v>
      </c>
      <c r="Q149" s="184">
        <v>0.00051999999999999995</v>
      </c>
      <c r="R149" s="184">
        <f>Q149*H149</f>
        <v>0.13311999999999999</v>
      </c>
      <c r="S149" s="184">
        <v>0</v>
      </c>
      <c r="T149" s="185">
        <f>S149*H149</f>
        <v>0</v>
      </c>
      <c r="U149" s="37"/>
      <c r="V149" s="37"/>
      <c r="W149" s="37"/>
      <c r="X149" s="37"/>
      <c r="Y149" s="37"/>
      <c r="Z149" s="37"/>
      <c r="AA149" s="37"/>
      <c r="AB149" s="37"/>
      <c r="AC149" s="37"/>
      <c r="AD149" s="37"/>
      <c r="AE149" s="37"/>
      <c r="AR149" s="186" t="s">
        <v>174</v>
      </c>
      <c r="AT149" s="186" t="s">
        <v>272</v>
      </c>
      <c r="AU149" s="186" t="s">
        <v>80</v>
      </c>
      <c r="AY149" s="16" t="s">
        <v>136</v>
      </c>
      <c r="BE149" s="187">
        <f>IF(N149="základní",J149,0)</f>
        <v>0</v>
      </c>
      <c r="BF149" s="187">
        <f>IF(N149="snížená",J149,0)</f>
        <v>0</v>
      </c>
      <c r="BG149" s="187">
        <f>IF(N149="zákl. přenesená",J149,0)</f>
        <v>0</v>
      </c>
      <c r="BH149" s="187">
        <f>IF(N149="sníž. přenesená",J149,0)</f>
        <v>0</v>
      </c>
      <c r="BI149" s="187">
        <f>IF(N149="nulová",J149,0)</f>
        <v>0</v>
      </c>
      <c r="BJ149" s="16" t="s">
        <v>80</v>
      </c>
      <c r="BK149" s="187">
        <f>ROUND(I149*H149,2)</f>
        <v>0</v>
      </c>
      <c r="BL149" s="16" t="s">
        <v>135</v>
      </c>
      <c r="BM149" s="186" t="s">
        <v>1204</v>
      </c>
    </row>
    <row r="150" s="2" customFormat="1" ht="16.5" customHeight="1">
      <c r="A150" s="37"/>
      <c r="B150" s="38"/>
      <c r="C150" s="221" t="s">
        <v>269</v>
      </c>
      <c r="D150" s="221" t="s">
        <v>272</v>
      </c>
      <c r="E150" s="222" t="s">
        <v>1130</v>
      </c>
      <c r="F150" s="223" t="s">
        <v>1131</v>
      </c>
      <c r="G150" s="224" t="s">
        <v>133</v>
      </c>
      <c r="H150" s="225">
        <v>720</v>
      </c>
      <c r="I150" s="226"/>
      <c r="J150" s="227">
        <f>ROUND(I150*H150,2)</f>
        <v>0</v>
      </c>
      <c r="K150" s="223" t="s">
        <v>134</v>
      </c>
      <c r="L150" s="228"/>
      <c r="M150" s="229" t="s">
        <v>19</v>
      </c>
      <c r="N150" s="230" t="s">
        <v>43</v>
      </c>
      <c r="O150" s="83"/>
      <c r="P150" s="184">
        <f>O150*H150</f>
        <v>0</v>
      </c>
      <c r="Q150" s="184">
        <v>0.00056999999999999998</v>
      </c>
      <c r="R150" s="184">
        <f>Q150*H150</f>
        <v>0.41039999999999999</v>
      </c>
      <c r="S150" s="184">
        <v>0</v>
      </c>
      <c r="T150" s="185">
        <f>S150*H150</f>
        <v>0</v>
      </c>
      <c r="U150" s="37"/>
      <c r="V150" s="37"/>
      <c r="W150" s="37"/>
      <c r="X150" s="37"/>
      <c r="Y150" s="37"/>
      <c r="Z150" s="37"/>
      <c r="AA150" s="37"/>
      <c r="AB150" s="37"/>
      <c r="AC150" s="37"/>
      <c r="AD150" s="37"/>
      <c r="AE150" s="37"/>
      <c r="AR150" s="186" t="s">
        <v>174</v>
      </c>
      <c r="AT150" s="186" t="s">
        <v>272</v>
      </c>
      <c r="AU150" s="186" t="s">
        <v>80</v>
      </c>
      <c r="AY150" s="16" t="s">
        <v>136</v>
      </c>
      <c r="BE150" s="187">
        <f>IF(N150="základní",J150,0)</f>
        <v>0</v>
      </c>
      <c r="BF150" s="187">
        <f>IF(N150="snížená",J150,0)</f>
        <v>0</v>
      </c>
      <c r="BG150" s="187">
        <f>IF(N150="zákl. přenesená",J150,0)</f>
        <v>0</v>
      </c>
      <c r="BH150" s="187">
        <f>IF(N150="sníž. přenesená",J150,0)</f>
        <v>0</v>
      </c>
      <c r="BI150" s="187">
        <f>IF(N150="nulová",J150,0)</f>
        <v>0</v>
      </c>
      <c r="BJ150" s="16" t="s">
        <v>80</v>
      </c>
      <c r="BK150" s="187">
        <f>ROUND(I150*H150,2)</f>
        <v>0</v>
      </c>
      <c r="BL150" s="16" t="s">
        <v>135</v>
      </c>
      <c r="BM150" s="186" t="s">
        <v>1205</v>
      </c>
    </row>
    <row r="151" s="2" customFormat="1" ht="16.5" customHeight="1">
      <c r="A151" s="37"/>
      <c r="B151" s="38"/>
      <c r="C151" s="221" t="s">
        <v>387</v>
      </c>
      <c r="D151" s="221" t="s">
        <v>272</v>
      </c>
      <c r="E151" s="222" t="s">
        <v>1133</v>
      </c>
      <c r="F151" s="223" t="s">
        <v>1134</v>
      </c>
      <c r="G151" s="224" t="s">
        <v>133</v>
      </c>
      <c r="H151" s="225">
        <v>976</v>
      </c>
      <c r="I151" s="226"/>
      <c r="J151" s="227">
        <f>ROUND(I151*H151,2)</f>
        <v>0</v>
      </c>
      <c r="K151" s="223" t="s">
        <v>134</v>
      </c>
      <c r="L151" s="228"/>
      <c r="M151" s="229" t="s">
        <v>19</v>
      </c>
      <c r="N151" s="230" t="s">
        <v>43</v>
      </c>
      <c r="O151" s="83"/>
      <c r="P151" s="184">
        <f>O151*H151</f>
        <v>0</v>
      </c>
      <c r="Q151" s="184">
        <v>9.0000000000000006E-05</v>
      </c>
      <c r="R151" s="184">
        <f>Q151*H151</f>
        <v>0.087840000000000001</v>
      </c>
      <c r="S151" s="184">
        <v>0</v>
      </c>
      <c r="T151" s="185">
        <f>S151*H151</f>
        <v>0</v>
      </c>
      <c r="U151" s="37"/>
      <c r="V151" s="37"/>
      <c r="W151" s="37"/>
      <c r="X151" s="37"/>
      <c r="Y151" s="37"/>
      <c r="Z151" s="37"/>
      <c r="AA151" s="37"/>
      <c r="AB151" s="37"/>
      <c r="AC151" s="37"/>
      <c r="AD151" s="37"/>
      <c r="AE151" s="37"/>
      <c r="AR151" s="186" t="s">
        <v>174</v>
      </c>
      <c r="AT151" s="186" t="s">
        <v>272</v>
      </c>
      <c r="AU151" s="186" t="s">
        <v>80</v>
      </c>
      <c r="AY151" s="16" t="s">
        <v>136</v>
      </c>
      <c r="BE151" s="187">
        <f>IF(N151="základní",J151,0)</f>
        <v>0</v>
      </c>
      <c r="BF151" s="187">
        <f>IF(N151="snížená",J151,0)</f>
        <v>0</v>
      </c>
      <c r="BG151" s="187">
        <f>IF(N151="zákl. přenesená",J151,0)</f>
        <v>0</v>
      </c>
      <c r="BH151" s="187">
        <f>IF(N151="sníž. přenesená",J151,0)</f>
        <v>0</v>
      </c>
      <c r="BI151" s="187">
        <f>IF(N151="nulová",J151,0)</f>
        <v>0</v>
      </c>
      <c r="BJ151" s="16" t="s">
        <v>80</v>
      </c>
      <c r="BK151" s="187">
        <f>ROUND(I151*H151,2)</f>
        <v>0</v>
      </c>
      <c r="BL151" s="16" t="s">
        <v>135</v>
      </c>
      <c r="BM151" s="186" t="s">
        <v>1206</v>
      </c>
    </row>
    <row r="152" s="2" customFormat="1" ht="16.5" customHeight="1">
      <c r="A152" s="37"/>
      <c r="B152" s="38"/>
      <c r="C152" s="221" t="s">
        <v>275</v>
      </c>
      <c r="D152" s="221" t="s">
        <v>272</v>
      </c>
      <c r="E152" s="222" t="s">
        <v>1136</v>
      </c>
      <c r="F152" s="223" t="s">
        <v>1137</v>
      </c>
      <c r="G152" s="224" t="s">
        <v>133</v>
      </c>
      <c r="H152" s="225">
        <v>20</v>
      </c>
      <c r="I152" s="226"/>
      <c r="J152" s="227">
        <f>ROUND(I152*H152,2)</f>
        <v>0</v>
      </c>
      <c r="K152" s="223" t="s">
        <v>134</v>
      </c>
      <c r="L152" s="228"/>
      <c r="M152" s="229" t="s">
        <v>19</v>
      </c>
      <c r="N152" s="230" t="s">
        <v>43</v>
      </c>
      <c r="O152" s="83"/>
      <c r="P152" s="184">
        <f>O152*H152</f>
        <v>0</v>
      </c>
      <c r="Q152" s="184">
        <v>0.00081999999999999998</v>
      </c>
      <c r="R152" s="184">
        <f>Q152*H152</f>
        <v>0.016399999999999998</v>
      </c>
      <c r="S152" s="184">
        <v>0</v>
      </c>
      <c r="T152" s="185">
        <f>S152*H152</f>
        <v>0</v>
      </c>
      <c r="U152" s="37"/>
      <c r="V152" s="37"/>
      <c r="W152" s="37"/>
      <c r="X152" s="37"/>
      <c r="Y152" s="37"/>
      <c r="Z152" s="37"/>
      <c r="AA152" s="37"/>
      <c r="AB152" s="37"/>
      <c r="AC152" s="37"/>
      <c r="AD152" s="37"/>
      <c r="AE152" s="37"/>
      <c r="AR152" s="186" t="s">
        <v>174</v>
      </c>
      <c r="AT152" s="186" t="s">
        <v>272</v>
      </c>
      <c r="AU152" s="186" t="s">
        <v>80</v>
      </c>
      <c r="AY152" s="16" t="s">
        <v>136</v>
      </c>
      <c r="BE152" s="187">
        <f>IF(N152="základní",J152,0)</f>
        <v>0</v>
      </c>
      <c r="BF152" s="187">
        <f>IF(N152="snížená",J152,0)</f>
        <v>0</v>
      </c>
      <c r="BG152" s="187">
        <f>IF(N152="zákl. přenesená",J152,0)</f>
        <v>0</v>
      </c>
      <c r="BH152" s="187">
        <f>IF(N152="sníž. přenesená",J152,0)</f>
        <v>0</v>
      </c>
      <c r="BI152" s="187">
        <f>IF(N152="nulová",J152,0)</f>
        <v>0</v>
      </c>
      <c r="BJ152" s="16" t="s">
        <v>80</v>
      </c>
      <c r="BK152" s="187">
        <f>ROUND(I152*H152,2)</f>
        <v>0</v>
      </c>
      <c r="BL152" s="16" t="s">
        <v>135</v>
      </c>
      <c r="BM152" s="186" t="s">
        <v>1207</v>
      </c>
    </row>
    <row r="153" s="2" customFormat="1" ht="16.5" customHeight="1">
      <c r="A153" s="37"/>
      <c r="B153" s="38"/>
      <c r="C153" s="221" t="s">
        <v>397</v>
      </c>
      <c r="D153" s="221" t="s">
        <v>272</v>
      </c>
      <c r="E153" s="222" t="s">
        <v>1139</v>
      </c>
      <c r="F153" s="223" t="s">
        <v>1140</v>
      </c>
      <c r="G153" s="224" t="s">
        <v>133</v>
      </c>
      <c r="H153" s="225">
        <v>20</v>
      </c>
      <c r="I153" s="226"/>
      <c r="J153" s="227">
        <f>ROUND(I153*H153,2)</f>
        <v>0</v>
      </c>
      <c r="K153" s="223" t="s">
        <v>134</v>
      </c>
      <c r="L153" s="228"/>
      <c r="M153" s="229" t="s">
        <v>19</v>
      </c>
      <c r="N153" s="230" t="s">
        <v>43</v>
      </c>
      <c r="O153" s="83"/>
      <c r="P153" s="184">
        <f>O153*H153</f>
        <v>0</v>
      </c>
      <c r="Q153" s="184">
        <v>0.00032000000000000003</v>
      </c>
      <c r="R153" s="184">
        <f>Q153*H153</f>
        <v>0.0064000000000000003</v>
      </c>
      <c r="S153" s="184">
        <v>0</v>
      </c>
      <c r="T153" s="185">
        <f>S153*H153</f>
        <v>0</v>
      </c>
      <c r="U153" s="37"/>
      <c r="V153" s="37"/>
      <c r="W153" s="37"/>
      <c r="X153" s="37"/>
      <c r="Y153" s="37"/>
      <c r="Z153" s="37"/>
      <c r="AA153" s="37"/>
      <c r="AB153" s="37"/>
      <c r="AC153" s="37"/>
      <c r="AD153" s="37"/>
      <c r="AE153" s="37"/>
      <c r="AR153" s="186" t="s">
        <v>174</v>
      </c>
      <c r="AT153" s="186" t="s">
        <v>272</v>
      </c>
      <c r="AU153" s="186" t="s">
        <v>80</v>
      </c>
      <c r="AY153" s="16" t="s">
        <v>136</v>
      </c>
      <c r="BE153" s="187">
        <f>IF(N153="základní",J153,0)</f>
        <v>0</v>
      </c>
      <c r="BF153" s="187">
        <f>IF(N153="snížená",J153,0)</f>
        <v>0</v>
      </c>
      <c r="BG153" s="187">
        <f>IF(N153="zákl. přenesená",J153,0)</f>
        <v>0</v>
      </c>
      <c r="BH153" s="187">
        <f>IF(N153="sníž. přenesená",J153,0)</f>
        <v>0</v>
      </c>
      <c r="BI153" s="187">
        <f>IF(N153="nulová",J153,0)</f>
        <v>0</v>
      </c>
      <c r="BJ153" s="16" t="s">
        <v>80</v>
      </c>
      <c r="BK153" s="187">
        <f>ROUND(I153*H153,2)</f>
        <v>0</v>
      </c>
      <c r="BL153" s="16" t="s">
        <v>135</v>
      </c>
      <c r="BM153" s="186" t="s">
        <v>1208</v>
      </c>
    </row>
    <row r="154" s="2" customFormat="1" ht="16.5" customHeight="1">
      <c r="A154" s="37"/>
      <c r="B154" s="38"/>
      <c r="C154" s="221" t="s">
        <v>279</v>
      </c>
      <c r="D154" s="221" t="s">
        <v>272</v>
      </c>
      <c r="E154" s="222" t="s">
        <v>1120</v>
      </c>
      <c r="F154" s="223" t="s">
        <v>1121</v>
      </c>
      <c r="G154" s="224" t="s">
        <v>133</v>
      </c>
      <c r="H154" s="225">
        <v>58</v>
      </c>
      <c r="I154" s="226"/>
      <c r="J154" s="227">
        <f>ROUND(I154*H154,2)</f>
        <v>0</v>
      </c>
      <c r="K154" s="223" t="s">
        <v>134</v>
      </c>
      <c r="L154" s="228"/>
      <c r="M154" s="229" t="s">
        <v>19</v>
      </c>
      <c r="N154" s="230" t="s">
        <v>43</v>
      </c>
      <c r="O154" s="83"/>
      <c r="P154" s="184">
        <f>O154*H154</f>
        <v>0</v>
      </c>
      <c r="Q154" s="184">
        <v>0.00018000000000000001</v>
      </c>
      <c r="R154" s="184">
        <f>Q154*H154</f>
        <v>0.010440000000000001</v>
      </c>
      <c r="S154" s="184">
        <v>0</v>
      </c>
      <c r="T154" s="185">
        <f>S154*H154</f>
        <v>0</v>
      </c>
      <c r="U154" s="37"/>
      <c r="V154" s="37"/>
      <c r="W154" s="37"/>
      <c r="X154" s="37"/>
      <c r="Y154" s="37"/>
      <c r="Z154" s="37"/>
      <c r="AA154" s="37"/>
      <c r="AB154" s="37"/>
      <c r="AC154" s="37"/>
      <c r="AD154" s="37"/>
      <c r="AE154" s="37"/>
      <c r="AR154" s="186" t="s">
        <v>174</v>
      </c>
      <c r="AT154" s="186" t="s">
        <v>272</v>
      </c>
      <c r="AU154" s="186" t="s">
        <v>80</v>
      </c>
      <c r="AY154" s="16" t="s">
        <v>136</v>
      </c>
      <c r="BE154" s="187">
        <f>IF(N154="základní",J154,0)</f>
        <v>0</v>
      </c>
      <c r="BF154" s="187">
        <f>IF(N154="snížená",J154,0)</f>
        <v>0</v>
      </c>
      <c r="BG154" s="187">
        <f>IF(N154="zákl. přenesená",J154,0)</f>
        <v>0</v>
      </c>
      <c r="BH154" s="187">
        <f>IF(N154="sníž. přenesená",J154,0)</f>
        <v>0</v>
      </c>
      <c r="BI154" s="187">
        <f>IF(N154="nulová",J154,0)</f>
        <v>0</v>
      </c>
      <c r="BJ154" s="16" t="s">
        <v>80</v>
      </c>
      <c r="BK154" s="187">
        <f>ROUND(I154*H154,2)</f>
        <v>0</v>
      </c>
      <c r="BL154" s="16" t="s">
        <v>135</v>
      </c>
      <c r="BM154" s="186" t="s">
        <v>1209</v>
      </c>
    </row>
    <row r="155" s="2" customFormat="1" ht="16.5" customHeight="1">
      <c r="A155" s="37"/>
      <c r="B155" s="38"/>
      <c r="C155" s="221" t="s">
        <v>598</v>
      </c>
      <c r="D155" s="221" t="s">
        <v>272</v>
      </c>
      <c r="E155" s="222" t="s">
        <v>1144</v>
      </c>
      <c r="F155" s="223" t="s">
        <v>1145</v>
      </c>
      <c r="G155" s="224" t="s">
        <v>133</v>
      </c>
      <c r="H155" s="225">
        <v>58</v>
      </c>
      <c r="I155" s="226"/>
      <c r="J155" s="227">
        <f>ROUND(I155*H155,2)</f>
        <v>0</v>
      </c>
      <c r="K155" s="223" t="s">
        <v>134</v>
      </c>
      <c r="L155" s="228"/>
      <c r="M155" s="229" t="s">
        <v>19</v>
      </c>
      <c r="N155" s="230" t="s">
        <v>43</v>
      </c>
      <c r="O155" s="83"/>
      <c r="P155" s="184">
        <f>O155*H155</f>
        <v>0</v>
      </c>
      <c r="Q155" s="184">
        <v>9.0000000000000006E-05</v>
      </c>
      <c r="R155" s="184">
        <f>Q155*H155</f>
        <v>0.0052200000000000007</v>
      </c>
      <c r="S155" s="184">
        <v>0</v>
      </c>
      <c r="T155" s="185">
        <f>S155*H155</f>
        <v>0</v>
      </c>
      <c r="U155" s="37"/>
      <c r="V155" s="37"/>
      <c r="W155" s="37"/>
      <c r="X155" s="37"/>
      <c r="Y155" s="37"/>
      <c r="Z155" s="37"/>
      <c r="AA155" s="37"/>
      <c r="AB155" s="37"/>
      <c r="AC155" s="37"/>
      <c r="AD155" s="37"/>
      <c r="AE155" s="37"/>
      <c r="AR155" s="186" t="s">
        <v>174</v>
      </c>
      <c r="AT155" s="186" t="s">
        <v>272</v>
      </c>
      <c r="AU155" s="186" t="s">
        <v>80</v>
      </c>
      <c r="AY155" s="16" t="s">
        <v>136</v>
      </c>
      <c r="BE155" s="187">
        <f>IF(N155="základní",J155,0)</f>
        <v>0</v>
      </c>
      <c r="BF155" s="187">
        <f>IF(N155="snížená",J155,0)</f>
        <v>0</v>
      </c>
      <c r="BG155" s="187">
        <f>IF(N155="zákl. přenesená",J155,0)</f>
        <v>0</v>
      </c>
      <c r="BH155" s="187">
        <f>IF(N155="sníž. přenesená",J155,0)</f>
        <v>0</v>
      </c>
      <c r="BI155" s="187">
        <f>IF(N155="nulová",J155,0)</f>
        <v>0</v>
      </c>
      <c r="BJ155" s="16" t="s">
        <v>80</v>
      </c>
      <c r="BK155" s="187">
        <f>ROUND(I155*H155,2)</f>
        <v>0</v>
      </c>
      <c r="BL155" s="16" t="s">
        <v>135</v>
      </c>
      <c r="BM155" s="186" t="s">
        <v>1210</v>
      </c>
    </row>
    <row r="156" s="2" customFormat="1" ht="16.5" customHeight="1">
      <c r="A156" s="37"/>
      <c r="B156" s="38"/>
      <c r="C156" s="221" t="s">
        <v>284</v>
      </c>
      <c r="D156" s="221" t="s">
        <v>272</v>
      </c>
      <c r="E156" s="222" t="s">
        <v>1147</v>
      </c>
      <c r="F156" s="223" t="s">
        <v>1148</v>
      </c>
      <c r="G156" s="224" t="s">
        <v>195</v>
      </c>
      <c r="H156" s="225">
        <v>60</v>
      </c>
      <c r="I156" s="226"/>
      <c r="J156" s="227">
        <f>ROUND(I156*H156,2)</f>
        <v>0</v>
      </c>
      <c r="K156" s="223" t="s">
        <v>134</v>
      </c>
      <c r="L156" s="228"/>
      <c r="M156" s="229" t="s">
        <v>19</v>
      </c>
      <c r="N156" s="230" t="s">
        <v>43</v>
      </c>
      <c r="O156" s="83"/>
      <c r="P156" s="184">
        <f>O156*H156</f>
        <v>0</v>
      </c>
      <c r="Q156" s="184">
        <v>0.001</v>
      </c>
      <c r="R156" s="184">
        <f>Q156*H156</f>
        <v>0.059999999999999998</v>
      </c>
      <c r="S156" s="184">
        <v>0</v>
      </c>
      <c r="T156" s="185">
        <f>S156*H156</f>
        <v>0</v>
      </c>
      <c r="U156" s="37"/>
      <c r="V156" s="37"/>
      <c r="W156" s="37"/>
      <c r="X156" s="37"/>
      <c r="Y156" s="37"/>
      <c r="Z156" s="37"/>
      <c r="AA156" s="37"/>
      <c r="AB156" s="37"/>
      <c r="AC156" s="37"/>
      <c r="AD156" s="37"/>
      <c r="AE156" s="37"/>
      <c r="AR156" s="186" t="s">
        <v>174</v>
      </c>
      <c r="AT156" s="186" t="s">
        <v>272</v>
      </c>
      <c r="AU156" s="186" t="s">
        <v>80</v>
      </c>
      <c r="AY156" s="16" t="s">
        <v>136</v>
      </c>
      <c r="BE156" s="187">
        <f>IF(N156="základní",J156,0)</f>
        <v>0</v>
      </c>
      <c r="BF156" s="187">
        <f>IF(N156="snížená",J156,0)</f>
        <v>0</v>
      </c>
      <c r="BG156" s="187">
        <f>IF(N156="zákl. přenesená",J156,0)</f>
        <v>0</v>
      </c>
      <c r="BH156" s="187">
        <f>IF(N156="sníž. přenesená",J156,0)</f>
        <v>0</v>
      </c>
      <c r="BI156" s="187">
        <f>IF(N156="nulová",J156,0)</f>
        <v>0</v>
      </c>
      <c r="BJ156" s="16" t="s">
        <v>80</v>
      </c>
      <c r="BK156" s="187">
        <f>ROUND(I156*H156,2)</f>
        <v>0</v>
      </c>
      <c r="BL156" s="16" t="s">
        <v>135</v>
      </c>
      <c r="BM156" s="186" t="s">
        <v>1211</v>
      </c>
    </row>
    <row r="157" s="14" customFormat="1" ht="25.92" customHeight="1">
      <c r="A157" s="14"/>
      <c r="B157" s="243"/>
      <c r="C157" s="244"/>
      <c r="D157" s="245" t="s">
        <v>71</v>
      </c>
      <c r="E157" s="246" t="s">
        <v>1100</v>
      </c>
      <c r="F157" s="246" t="s">
        <v>95</v>
      </c>
      <c r="G157" s="244"/>
      <c r="H157" s="244"/>
      <c r="I157" s="247"/>
      <c r="J157" s="248">
        <f>BK157</f>
        <v>0</v>
      </c>
      <c r="K157" s="244"/>
      <c r="L157" s="249"/>
      <c r="M157" s="250"/>
      <c r="N157" s="251"/>
      <c r="O157" s="251"/>
      <c r="P157" s="252">
        <f>SUM(P158:P159)</f>
        <v>0</v>
      </c>
      <c r="Q157" s="251"/>
      <c r="R157" s="252">
        <f>SUM(R158:R159)</f>
        <v>1.9483200000000001</v>
      </c>
      <c r="S157" s="251"/>
      <c r="T157" s="253">
        <f>SUM(T158:T159)</f>
        <v>0</v>
      </c>
      <c r="U157" s="14"/>
      <c r="V157" s="14"/>
      <c r="W157" s="14"/>
      <c r="X157" s="14"/>
      <c r="Y157" s="14"/>
      <c r="Z157" s="14"/>
      <c r="AA157" s="14"/>
      <c r="AB157" s="14"/>
      <c r="AC157" s="14"/>
      <c r="AD157" s="14"/>
      <c r="AE157" s="14"/>
      <c r="AR157" s="254" t="s">
        <v>80</v>
      </c>
      <c r="AT157" s="255" t="s">
        <v>71</v>
      </c>
      <c r="AU157" s="255" t="s">
        <v>72</v>
      </c>
      <c r="AY157" s="254" t="s">
        <v>136</v>
      </c>
      <c r="BK157" s="256">
        <f>SUM(BK158:BK159)</f>
        <v>0</v>
      </c>
    </row>
    <row r="158" s="2" customFormat="1" ht="16.5" customHeight="1">
      <c r="A158" s="37"/>
      <c r="B158" s="38"/>
      <c r="C158" s="221" t="s">
        <v>603</v>
      </c>
      <c r="D158" s="221" t="s">
        <v>272</v>
      </c>
      <c r="E158" s="222" t="s">
        <v>1117</v>
      </c>
      <c r="F158" s="223" t="s">
        <v>1118</v>
      </c>
      <c r="G158" s="224" t="s">
        <v>133</v>
      </c>
      <c r="H158" s="225">
        <v>1476</v>
      </c>
      <c r="I158" s="226"/>
      <c r="J158" s="227">
        <f>ROUND(I158*H158,2)</f>
        <v>0</v>
      </c>
      <c r="K158" s="223" t="s">
        <v>134</v>
      </c>
      <c r="L158" s="228"/>
      <c r="M158" s="229" t="s">
        <v>19</v>
      </c>
      <c r="N158" s="230" t="s">
        <v>43</v>
      </c>
      <c r="O158" s="83"/>
      <c r="P158" s="184">
        <f>O158*H158</f>
        <v>0</v>
      </c>
      <c r="Q158" s="184">
        <v>0.00123</v>
      </c>
      <c r="R158" s="184">
        <f>Q158*H158</f>
        <v>1.81548</v>
      </c>
      <c r="S158" s="184">
        <v>0</v>
      </c>
      <c r="T158" s="185">
        <f>S158*H158</f>
        <v>0</v>
      </c>
      <c r="U158" s="37"/>
      <c r="V158" s="37"/>
      <c r="W158" s="37"/>
      <c r="X158" s="37"/>
      <c r="Y158" s="37"/>
      <c r="Z158" s="37"/>
      <c r="AA158" s="37"/>
      <c r="AB158" s="37"/>
      <c r="AC158" s="37"/>
      <c r="AD158" s="37"/>
      <c r="AE158" s="37"/>
      <c r="AR158" s="186" t="s">
        <v>174</v>
      </c>
      <c r="AT158" s="186" t="s">
        <v>272</v>
      </c>
      <c r="AU158" s="186" t="s">
        <v>80</v>
      </c>
      <c r="AY158" s="16" t="s">
        <v>136</v>
      </c>
      <c r="BE158" s="187">
        <f>IF(N158="základní",J158,0)</f>
        <v>0</v>
      </c>
      <c r="BF158" s="187">
        <f>IF(N158="snížená",J158,0)</f>
        <v>0</v>
      </c>
      <c r="BG158" s="187">
        <f>IF(N158="zákl. přenesená",J158,0)</f>
        <v>0</v>
      </c>
      <c r="BH158" s="187">
        <f>IF(N158="sníž. přenesená",J158,0)</f>
        <v>0</v>
      </c>
      <c r="BI158" s="187">
        <f>IF(N158="nulová",J158,0)</f>
        <v>0</v>
      </c>
      <c r="BJ158" s="16" t="s">
        <v>80</v>
      </c>
      <c r="BK158" s="187">
        <f>ROUND(I158*H158,2)</f>
        <v>0</v>
      </c>
      <c r="BL158" s="16" t="s">
        <v>135</v>
      </c>
      <c r="BM158" s="186" t="s">
        <v>1212</v>
      </c>
    </row>
    <row r="159" s="2" customFormat="1" ht="16.5" customHeight="1">
      <c r="A159" s="37"/>
      <c r="B159" s="38"/>
      <c r="C159" s="221" t="s">
        <v>290</v>
      </c>
      <c r="D159" s="221" t="s">
        <v>272</v>
      </c>
      <c r="E159" s="222" t="s">
        <v>1120</v>
      </c>
      <c r="F159" s="223" t="s">
        <v>1121</v>
      </c>
      <c r="G159" s="224" t="s">
        <v>133</v>
      </c>
      <c r="H159" s="225">
        <v>738</v>
      </c>
      <c r="I159" s="226"/>
      <c r="J159" s="227">
        <f>ROUND(I159*H159,2)</f>
        <v>0</v>
      </c>
      <c r="K159" s="223" t="s">
        <v>134</v>
      </c>
      <c r="L159" s="228"/>
      <c r="M159" s="265" t="s">
        <v>19</v>
      </c>
      <c r="N159" s="266" t="s">
        <v>43</v>
      </c>
      <c r="O159" s="263"/>
      <c r="P159" s="267">
        <f>O159*H159</f>
        <v>0</v>
      </c>
      <c r="Q159" s="267">
        <v>0.00018000000000000001</v>
      </c>
      <c r="R159" s="267">
        <f>Q159*H159</f>
        <v>0.13284000000000001</v>
      </c>
      <c r="S159" s="267">
        <v>0</v>
      </c>
      <c r="T159" s="268">
        <f>S159*H159</f>
        <v>0</v>
      </c>
      <c r="U159" s="37"/>
      <c r="V159" s="37"/>
      <c r="W159" s="37"/>
      <c r="X159" s="37"/>
      <c r="Y159" s="37"/>
      <c r="Z159" s="37"/>
      <c r="AA159" s="37"/>
      <c r="AB159" s="37"/>
      <c r="AC159" s="37"/>
      <c r="AD159" s="37"/>
      <c r="AE159" s="37"/>
      <c r="AR159" s="186" t="s">
        <v>174</v>
      </c>
      <c r="AT159" s="186" t="s">
        <v>272</v>
      </c>
      <c r="AU159" s="186" t="s">
        <v>80</v>
      </c>
      <c r="AY159" s="16" t="s">
        <v>136</v>
      </c>
      <c r="BE159" s="187">
        <f>IF(N159="základní",J159,0)</f>
        <v>0</v>
      </c>
      <c r="BF159" s="187">
        <f>IF(N159="snížená",J159,0)</f>
        <v>0</v>
      </c>
      <c r="BG159" s="187">
        <f>IF(N159="zákl. přenesená",J159,0)</f>
        <v>0</v>
      </c>
      <c r="BH159" s="187">
        <f>IF(N159="sníž. přenesená",J159,0)</f>
        <v>0</v>
      </c>
      <c r="BI159" s="187">
        <f>IF(N159="nulová",J159,0)</f>
        <v>0</v>
      </c>
      <c r="BJ159" s="16" t="s">
        <v>80</v>
      </c>
      <c r="BK159" s="187">
        <f>ROUND(I159*H159,2)</f>
        <v>0</v>
      </c>
      <c r="BL159" s="16" t="s">
        <v>135</v>
      </c>
      <c r="BM159" s="186" t="s">
        <v>1213</v>
      </c>
    </row>
    <row r="160" s="2" customFormat="1" ht="6.96" customHeight="1">
      <c r="A160" s="37"/>
      <c r="B160" s="58"/>
      <c r="C160" s="59"/>
      <c r="D160" s="59"/>
      <c r="E160" s="59"/>
      <c r="F160" s="59"/>
      <c r="G160" s="59"/>
      <c r="H160" s="59"/>
      <c r="I160" s="59"/>
      <c r="J160" s="59"/>
      <c r="K160" s="59"/>
      <c r="L160" s="43"/>
      <c r="M160" s="37"/>
      <c r="O160" s="37"/>
      <c r="P160" s="37"/>
      <c r="Q160" s="37"/>
      <c r="R160" s="37"/>
      <c r="S160" s="37"/>
      <c r="T160" s="37"/>
      <c r="U160" s="37"/>
      <c r="V160" s="37"/>
      <c r="W160" s="37"/>
      <c r="X160" s="37"/>
      <c r="Y160" s="37"/>
      <c r="Z160" s="37"/>
      <c r="AA160" s="37"/>
      <c r="AB160" s="37"/>
      <c r="AC160" s="37"/>
      <c r="AD160" s="37"/>
      <c r="AE160" s="37"/>
    </row>
  </sheetData>
  <sheetProtection sheet="1" autoFilter="0" formatColumns="0" formatRows="0" objects="1" scenarios="1" spinCount="100000" saltValue="lXcZYysBvVW1lOb2qWWDDNcSYKVkM/xTvOHvg0I99va1glz6gYdMn7OwkCM3Zq7r2Idh9B7cdjy7uk4V28VZ+g==" hashValue="6zSIt2i4uPCtioFhl+2rKVPXZVtRzhdhRsCueEDRM+XDXQxX8JkZzhjiT4ONHK3j9Bpb2m3dljL7j8C9CAndtg==" algorithmName="SHA-512" password="CC35"/>
  <autoFilter ref="C84:K159"/>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109</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1214</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ROUND((SUM(BE79:BE92)),  2)</f>
        <v>0</v>
      </c>
      <c r="G33" s="37"/>
      <c r="H33" s="37"/>
      <c r="I33" s="147">
        <v>0.20999999999999999</v>
      </c>
      <c r="J33" s="146">
        <f>ROUND(((SUM(BE79:BE92))*I33),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ROUND((SUM(BF79:BF92)),  2)</f>
        <v>0</v>
      </c>
      <c r="G34" s="37"/>
      <c r="H34" s="37"/>
      <c r="I34" s="147">
        <v>0.14999999999999999</v>
      </c>
      <c r="J34" s="146">
        <f>ROUND(((SUM(BF79:BF92))*I34),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ROUND((SUM(BG79:BG92)),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ROUND((SUM(BH79:BH92)),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ROUND((SUM(BI79:BI92)),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VON - Vedlejší a ostatní materiál</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VON - Vedlejší a ostatní materiál</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SUM(P80:P92)</f>
        <v>0</v>
      </c>
      <c r="Q79" s="95"/>
      <c r="R79" s="172">
        <f>SUM(R80:R92)</f>
        <v>0</v>
      </c>
      <c r="S79" s="95"/>
      <c r="T79" s="173">
        <f>SUM(T80:T92)</f>
        <v>0</v>
      </c>
      <c r="U79" s="37"/>
      <c r="V79" s="37"/>
      <c r="W79" s="37"/>
      <c r="X79" s="37"/>
      <c r="Y79" s="37"/>
      <c r="Z79" s="37"/>
      <c r="AA79" s="37"/>
      <c r="AB79" s="37"/>
      <c r="AC79" s="37"/>
      <c r="AD79" s="37"/>
      <c r="AE79" s="37"/>
      <c r="AT79" s="16" t="s">
        <v>71</v>
      </c>
      <c r="AU79" s="16" t="s">
        <v>116</v>
      </c>
      <c r="BK79" s="174">
        <f>SUM(BK80:BK92)</f>
        <v>0</v>
      </c>
    </row>
    <row r="80" s="2" customFormat="1" ht="16.5" customHeight="1">
      <c r="A80" s="37"/>
      <c r="B80" s="38"/>
      <c r="C80" s="175" t="s">
        <v>80</v>
      </c>
      <c r="D80" s="175" t="s">
        <v>130</v>
      </c>
      <c r="E80" s="176" t="s">
        <v>1215</v>
      </c>
      <c r="F80" s="177" t="s">
        <v>1216</v>
      </c>
      <c r="G80" s="178" t="s">
        <v>133</v>
      </c>
      <c r="H80" s="179">
        <v>5</v>
      </c>
      <c r="I80" s="180"/>
      <c r="J80" s="181">
        <f>ROUND(I80*H80,2)</f>
        <v>0</v>
      </c>
      <c r="K80" s="177" t="s">
        <v>19</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1217</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1217</v>
      </c>
      <c r="BM80" s="186" t="s">
        <v>82</v>
      </c>
    </row>
    <row r="81" s="2" customFormat="1">
      <c r="A81" s="37"/>
      <c r="B81" s="38"/>
      <c r="C81" s="39"/>
      <c r="D81" s="190" t="s">
        <v>1036</v>
      </c>
      <c r="E81" s="39"/>
      <c r="F81" s="257" t="s">
        <v>1218</v>
      </c>
      <c r="G81" s="39"/>
      <c r="H81" s="39"/>
      <c r="I81" s="258"/>
      <c r="J81" s="39"/>
      <c r="K81" s="39"/>
      <c r="L81" s="43"/>
      <c r="M81" s="259"/>
      <c r="N81" s="260"/>
      <c r="O81" s="83"/>
      <c r="P81" s="83"/>
      <c r="Q81" s="83"/>
      <c r="R81" s="83"/>
      <c r="S81" s="83"/>
      <c r="T81" s="84"/>
      <c r="U81" s="37"/>
      <c r="V81" s="37"/>
      <c r="W81" s="37"/>
      <c r="X81" s="37"/>
      <c r="Y81" s="37"/>
      <c r="Z81" s="37"/>
      <c r="AA81" s="37"/>
      <c r="AB81" s="37"/>
      <c r="AC81" s="37"/>
      <c r="AD81" s="37"/>
      <c r="AE81" s="37"/>
      <c r="AT81" s="16" t="s">
        <v>1036</v>
      </c>
      <c r="AU81" s="16" t="s">
        <v>72</v>
      </c>
    </row>
    <row r="82" s="2" customFormat="1" ht="16.5" customHeight="1">
      <c r="A82" s="37"/>
      <c r="B82" s="38"/>
      <c r="C82" s="175" t="s">
        <v>82</v>
      </c>
      <c r="D82" s="175" t="s">
        <v>130</v>
      </c>
      <c r="E82" s="176" t="s">
        <v>1219</v>
      </c>
      <c r="F82" s="177" t="s">
        <v>1220</v>
      </c>
      <c r="G82" s="178" t="s">
        <v>133</v>
      </c>
      <c r="H82" s="179">
        <v>5</v>
      </c>
      <c r="I82" s="180"/>
      <c r="J82" s="181">
        <f>ROUND(I82*H82,2)</f>
        <v>0</v>
      </c>
      <c r="K82" s="177" t="s">
        <v>19</v>
      </c>
      <c r="L82" s="43"/>
      <c r="M82" s="182" t="s">
        <v>19</v>
      </c>
      <c r="N82" s="183" t="s">
        <v>43</v>
      </c>
      <c r="O82" s="83"/>
      <c r="P82" s="184">
        <f>O82*H82</f>
        <v>0</v>
      </c>
      <c r="Q82" s="184">
        <v>0</v>
      </c>
      <c r="R82" s="184">
        <f>Q82*H82</f>
        <v>0</v>
      </c>
      <c r="S82" s="184">
        <v>0</v>
      </c>
      <c r="T82" s="185">
        <f>S82*H82</f>
        <v>0</v>
      </c>
      <c r="U82" s="37"/>
      <c r="V82" s="37"/>
      <c r="W82" s="37"/>
      <c r="X82" s="37"/>
      <c r="Y82" s="37"/>
      <c r="Z82" s="37"/>
      <c r="AA82" s="37"/>
      <c r="AB82" s="37"/>
      <c r="AC82" s="37"/>
      <c r="AD82" s="37"/>
      <c r="AE82" s="37"/>
      <c r="AR82" s="186" t="s">
        <v>1217</v>
      </c>
      <c r="AT82" s="186" t="s">
        <v>130</v>
      </c>
      <c r="AU82" s="186" t="s">
        <v>72</v>
      </c>
      <c r="AY82" s="16" t="s">
        <v>136</v>
      </c>
      <c r="BE82" s="187">
        <f>IF(N82="základní",J82,0)</f>
        <v>0</v>
      </c>
      <c r="BF82" s="187">
        <f>IF(N82="snížená",J82,0)</f>
        <v>0</v>
      </c>
      <c r="BG82" s="187">
        <f>IF(N82="zákl. přenesená",J82,0)</f>
        <v>0</v>
      </c>
      <c r="BH82" s="187">
        <f>IF(N82="sníž. přenesená",J82,0)</f>
        <v>0</v>
      </c>
      <c r="BI82" s="187">
        <f>IF(N82="nulová",J82,0)</f>
        <v>0</v>
      </c>
      <c r="BJ82" s="16" t="s">
        <v>80</v>
      </c>
      <c r="BK82" s="187">
        <f>ROUND(I82*H82,2)</f>
        <v>0</v>
      </c>
      <c r="BL82" s="16" t="s">
        <v>1217</v>
      </c>
      <c r="BM82" s="186" t="s">
        <v>135</v>
      </c>
    </row>
    <row r="83" s="2" customFormat="1">
      <c r="A83" s="37"/>
      <c r="B83" s="38"/>
      <c r="C83" s="39"/>
      <c r="D83" s="190" t="s">
        <v>1036</v>
      </c>
      <c r="E83" s="39"/>
      <c r="F83" s="257" t="s">
        <v>1221</v>
      </c>
      <c r="G83" s="39"/>
      <c r="H83" s="39"/>
      <c r="I83" s="258"/>
      <c r="J83" s="39"/>
      <c r="K83" s="39"/>
      <c r="L83" s="43"/>
      <c r="M83" s="259"/>
      <c r="N83" s="260"/>
      <c r="O83" s="83"/>
      <c r="P83" s="83"/>
      <c r="Q83" s="83"/>
      <c r="R83" s="83"/>
      <c r="S83" s="83"/>
      <c r="T83" s="84"/>
      <c r="U83" s="37"/>
      <c r="V83" s="37"/>
      <c r="W83" s="37"/>
      <c r="X83" s="37"/>
      <c r="Y83" s="37"/>
      <c r="Z83" s="37"/>
      <c r="AA83" s="37"/>
      <c r="AB83" s="37"/>
      <c r="AC83" s="37"/>
      <c r="AD83" s="37"/>
      <c r="AE83" s="37"/>
      <c r="AT83" s="16" t="s">
        <v>1036</v>
      </c>
      <c r="AU83" s="16" t="s">
        <v>72</v>
      </c>
    </row>
    <row r="84" s="2" customFormat="1" ht="16.5" customHeight="1">
      <c r="A84" s="37"/>
      <c r="B84" s="38"/>
      <c r="C84" s="175" t="s">
        <v>146</v>
      </c>
      <c r="D84" s="175" t="s">
        <v>130</v>
      </c>
      <c r="E84" s="176" t="s">
        <v>1222</v>
      </c>
      <c r="F84" s="177" t="s">
        <v>1223</v>
      </c>
      <c r="G84" s="178" t="s">
        <v>1224</v>
      </c>
      <c r="H84" s="269"/>
      <c r="I84" s="180"/>
      <c r="J84" s="181">
        <f>ROUND(I84*H84,2)</f>
        <v>0</v>
      </c>
      <c r="K84" s="177" t="s">
        <v>19</v>
      </c>
      <c r="L84" s="43"/>
      <c r="M84" s="182" t="s">
        <v>19</v>
      </c>
      <c r="N84" s="183" t="s">
        <v>43</v>
      </c>
      <c r="O84" s="83"/>
      <c r="P84" s="184">
        <f>O84*H84</f>
        <v>0</v>
      </c>
      <c r="Q84" s="184">
        <v>0</v>
      </c>
      <c r="R84" s="184">
        <f>Q84*H84</f>
        <v>0</v>
      </c>
      <c r="S84" s="184">
        <v>0</v>
      </c>
      <c r="T84" s="185">
        <f>S84*H84</f>
        <v>0</v>
      </c>
      <c r="U84" s="37"/>
      <c r="V84" s="37"/>
      <c r="W84" s="37"/>
      <c r="X84" s="37"/>
      <c r="Y84" s="37"/>
      <c r="Z84" s="37"/>
      <c r="AA84" s="37"/>
      <c r="AB84" s="37"/>
      <c r="AC84" s="37"/>
      <c r="AD84" s="37"/>
      <c r="AE84" s="37"/>
      <c r="AR84" s="186" t="s">
        <v>1217</v>
      </c>
      <c r="AT84" s="186" t="s">
        <v>130</v>
      </c>
      <c r="AU84" s="186" t="s">
        <v>72</v>
      </c>
      <c r="AY84" s="16" t="s">
        <v>136</v>
      </c>
      <c r="BE84" s="187">
        <f>IF(N84="základní",J84,0)</f>
        <v>0</v>
      </c>
      <c r="BF84" s="187">
        <f>IF(N84="snížená",J84,0)</f>
        <v>0</v>
      </c>
      <c r="BG84" s="187">
        <f>IF(N84="zákl. přenesená",J84,0)</f>
        <v>0</v>
      </c>
      <c r="BH84" s="187">
        <f>IF(N84="sníž. přenesená",J84,0)</f>
        <v>0</v>
      </c>
      <c r="BI84" s="187">
        <f>IF(N84="nulová",J84,0)</f>
        <v>0</v>
      </c>
      <c r="BJ84" s="16" t="s">
        <v>80</v>
      </c>
      <c r="BK84" s="187">
        <f>ROUND(I84*H84,2)</f>
        <v>0</v>
      </c>
      <c r="BL84" s="16" t="s">
        <v>1217</v>
      </c>
      <c r="BM84" s="186" t="s">
        <v>150</v>
      </c>
    </row>
    <row r="85" s="2" customFormat="1" ht="16.5" customHeight="1">
      <c r="A85" s="37"/>
      <c r="B85" s="38"/>
      <c r="C85" s="175" t="s">
        <v>135</v>
      </c>
      <c r="D85" s="175" t="s">
        <v>130</v>
      </c>
      <c r="E85" s="176" t="s">
        <v>1225</v>
      </c>
      <c r="F85" s="177" t="s">
        <v>1226</v>
      </c>
      <c r="G85" s="178" t="s">
        <v>1224</v>
      </c>
      <c r="H85" s="269"/>
      <c r="I85" s="180"/>
      <c r="J85" s="181">
        <f>ROUND(I85*H85,2)</f>
        <v>0</v>
      </c>
      <c r="K85" s="177" t="s">
        <v>19</v>
      </c>
      <c r="L85" s="43"/>
      <c r="M85" s="182" t="s">
        <v>19</v>
      </c>
      <c r="N85" s="183" t="s">
        <v>43</v>
      </c>
      <c r="O85" s="83"/>
      <c r="P85" s="184">
        <f>O85*H85</f>
        <v>0</v>
      </c>
      <c r="Q85" s="184">
        <v>0</v>
      </c>
      <c r="R85" s="184">
        <f>Q85*H85</f>
        <v>0</v>
      </c>
      <c r="S85" s="184">
        <v>0</v>
      </c>
      <c r="T85" s="185">
        <f>S85*H85</f>
        <v>0</v>
      </c>
      <c r="U85" s="37"/>
      <c r="V85" s="37"/>
      <c r="W85" s="37"/>
      <c r="X85" s="37"/>
      <c r="Y85" s="37"/>
      <c r="Z85" s="37"/>
      <c r="AA85" s="37"/>
      <c r="AB85" s="37"/>
      <c r="AC85" s="37"/>
      <c r="AD85" s="37"/>
      <c r="AE85" s="37"/>
      <c r="AR85" s="186" t="s">
        <v>1217</v>
      </c>
      <c r="AT85" s="186" t="s">
        <v>130</v>
      </c>
      <c r="AU85" s="186" t="s">
        <v>72</v>
      </c>
      <c r="AY85" s="16" t="s">
        <v>136</v>
      </c>
      <c r="BE85" s="187">
        <f>IF(N85="základní",J85,0)</f>
        <v>0</v>
      </c>
      <c r="BF85" s="187">
        <f>IF(N85="snížená",J85,0)</f>
        <v>0</v>
      </c>
      <c r="BG85" s="187">
        <f>IF(N85="zákl. přenesená",J85,0)</f>
        <v>0</v>
      </c>
      <c r="BH85" s="187">
        <f>IF(N85="sníž. přenesená",J85,0)</f>
        <v>0</v>
      </c>
      <c r="BI85" s="187">
        <f>IF(N85="nulová",J85,0)</f>
        <v>0</v>
      </c>
      <c r="BJ85" s="16" t="s">
        <v>80</v>
      </c>
      <c r="BK85" s="187">
        <f>ROUND(I85*H85,2)</f>
        <v>0</v>
      </c>
      <c r="BL85" s="16" t="s">
        <v>1217</v>
      </c>
      <c r="BM85" s="186" t="s">
        <v>174</v>
      </c>
    </row>
    <row r="86" s="2" customFormat="1" ht="16.5" customHeight="1">
      <c r="A86" s="37"/>
      <c r="B86" s="38"/>
      <c r="C86" s="175" t="s">
        <v>159</v>
      </c>
      <c r="D86" s="175" t="s">
        <v>130</v>
      </c>
      <c r="E86" s="176" t="s">
        <v>1227</v>
      </c>
      <c r="F86" s="177" t="s">
        <v>1228</v>
      </c>
      <c r="G86" s="178" t="s">
        <v>1224</v>
      </c>
      <c r="H86" s="269"/>
      <c r="I86" s="180"/>
      <c r="J86" s="181">
        <f>ROUND(I86*H86,2)</f>
        <v>0</v>
      </c>
      <c r="K86" s="177" t="s">
        <v>19</v>
      </c>
      <c r="L86" s="43"/>
      <c r="M86" s="182" t="s">
        <v>19</v>
      </c>
      <c r="N86" s="183" t="s">
        <v>43</v>
      </c>
      <c r="O86" s="83"/>
      <c r="P86" s="184">
        <f>O86*H86</f>
        <v>0</v>
      </c>
      <c r="Q86" s="184">
        <v>0</v>
      </c>
      <c r="R86" s="184">
        <f>Q86*H86</f>
        <v>0</v>
      </c>
      <c r="S86" s="184">
        <v>0</v>
      </c>
      <c r="T86" s="185">
        <f>S86*H86</f>
        <v>0</v>
      </c>
      <c r="U86" s="37"/>
      <c r="V86" s="37"/>
      <c r="W86" s="37"/>
      <c r="X86" s="37"/>
      <c r="Y86" s="37"/>
      <c r="Z86" s="37"/>
      <c r="AA86" s="37"/>
      <c r="AB86" s="37"/>
      <c r="AC86" s="37"/>
      <c r="AD86" s="37"/>
      <c r="AE86" s="37"/>
      <c r="AR86" s="186" t="s">
        <v>1217</v>
      </c>
      <c r="AT86" s="186" t="s">
        <v>130</v>
      </c>
      <c r="AU86" s="186" t="s">
        <v>72</v>
      </c>
      <c r="AY86" s="16" t="s">
        <v>136</v>
      </c>
      <c r="BE86" s="187">
        <f>IF(N86="základní",J86,0)</f>
        <v>0</v>
      </c>
      <c r="BF86" s="187">
        <f>IF(N86="snížená",J86,0)</f>
        <v>0</v>
      </c>
      <c r="BG86" s="187">
        <f>IF(N86="zákl. přenesená",J86,0)</f>
        <v>0</v>
      </c>
      <c r="BH86" s="187">
        <f>IF(N86="sníž. přenesená",J86,0)</f>
        <v>0</v>
      </c>
      <c r="BI86" s="187">
        <f>IF(N86="nulová",J86,0)</f>
        <v>0</v>
      </c>
      <c r="BJ86" s="16" t="s">
        <v>80</v>
      </c>
      <c r="BK86" s="187">
        <f>ROUND(I86*H86,2)</f>
        <v>0</v>
      </c>
      <c r="BL86" s="16" t="s">
        <v>1217</v>
      </c>
      <c r="BM86" s="186" t="s">
        <v>157</v>
      </c>
    </row>
    <row r="87" s="2" customFormat="1" ht="16.5" customHeight="1">
      <c r="A87" s="37"/>
      <c r="B87" s="38"/>
      <c r="C87" s="175" t="s">
        <v>150</v>
      </c>
      <c r="D87" s="175" t="s">
        <v>130</v>
      </c>
      <c r="E87" s="176" t="s">
        <v>1229</v>
      </c>
      <c r="F87" s="177" t="s">
        <v>1230</v>
      </c>
      <c r="G87" s="178" t="s">
        <v>1224</v>
      </c>
      <c r="H87" s="269"/>
      <c r="I87" s="180"/>
      <c r="J87" s="181">
        <f>ROUND(I87*H87,2)</f>
        <v>0</v>
      </c>
      <c r="K87" s="177" t="s">
        <v>19</v>
      </c>
      <c r="L87" s="43"/>
      <c r="M87" s="182" t="s">
        <v>19</v>
      </c>
      <c r="N87" s="183" t="s">
        <v>43</v>
      </c>
      <c r="O87" s="83"/>
      <c r="P87" s="184">
        <f>O87*H87</f>
        <v>0</v>
      </c>
      <c r="Q87" s="184">
        <v>0</v>
      </c>
      <c r="R87" s="184">
        <f>Q87*H87</f>
        <v>0</v>
      </c>
      <c r="S87" s="184">
        <v>0</v>
      </c>
      <c r="T87" s="185">
        <f>S87*H87</f>
        <v>0</v>
      </c>
      <c r="U87" s="37"/>
      <c r="V87" s="37"/>
      <c r="W87" s="37"/>
      <c r="X87" s="37"/>
      <c r="Y87" s="37"/>
      <c r="Z87" s="37"/>
      <c r="AA87" s="37"/>
      <c r="AB87" s="37"/>
      <c r="AC87" s="37"/>
      <c r="AD87" s="37"/>
      <c r="AE87" s="37"/>
      <c r="AR87" s="186" t="s">
        <v>1217</v>
      </c>
      <c r="AT87" s="186" t="s">
        <v>130</v>
      </c>
      <c r="AU87" s="186" t="s">
        <v>72</v>
      </c>
      <c r="AY87" s="16" t="s">
        <v>136</v>
      </c>
      <c r="BE87" s="187">
        <f>IF(N87="základní",J87,0)</f>
        <v>0</v>
      </c>
      <c r="BF87" s="187">
        <f>IF(N87="snížená",J87,0)</f>
        <v>0</v>
      </c>
      <c r="BG87" s="187">
        <f>IF(N87="zákl. přenesená",J87,0)</f>
        <v>0</v>
      </c>
      <c r="BH87" s="187">
        <f>IF(N87="sníž. přenesená",J87,0)</f>
        <v>0</v>
      </c>
      <c r="BI87" s="187">
        <f>IF(N87="nulová",J87,0)</f>
        <v>0</v>
      </c>
      <c r="BJ87" s="16" t="s">
        <v>80</v>
      </c>
      <c r="BK87" s="187">
        <f>ROUND(I87*H87,2)</f>
        <v>0</v>
      </c>
      <c r="BL87" s="16" t="s">
        <v>1217</v>
      </c>
      <c r="BM87" s="186" t="s">
        <v>139</v>
      </c>
    </row>
    <row r="88" s="2" customFormat="1" ht="16.5" customHeight="1">
      <c r="A88" s="37"/>
      <c r="B88" s="38"/>
      <c r="C88" s="175" t="s">
        <v>169</v>
      </c>
      <c r="D88" s="175" t="s">
        <v>130</v>
      </c>
      <c r="E88" s="176" t="s">
        <v>1231</v>
      </c>
      <c r="F88" s="177" t="s">
        <v>1232</v>
      </c>
      <c r="G88" s="178" t="s">
        <v>1224</v>
      </c>
      <c r="H88" s="269"/>
      <c r="I88" s="180"/>
      <c r="J88" s="181">
        <f>ROUND(I88*H88,2)</f>
        <v>0</v>
      </c>
      <c r="K88" s="177" t="s">
        <v>19</v>
      </c>
      <c r="L88" s="43"/>
      <c r="M88" s="182" t="s">
        <v>19</v>
      </c>
      <c r="N88" s="183" t="s">
        <v>43</v>
      </c>
      <c r="O88" s="83"/>
      <c r="P88" s="184">
        <f>O88*H88</f>
        <v>0</v>
      </c>
      <c r="Q88" s="184">
        <v>0</v>
      </c>
      <c r="R88" s="184">
        <f>Q88*H88</f>
        <v>0</v>
      </c>
      <c r="S88" s="184">
        <v>0</v>
      </c>
      <c r="T88" s="185">
        <f>S88*H88</f>
        <v>0</v>
      </c>
      <c r="U88" s="37"/>
      <c r="V88" s="37"/>
      <c r="W88" s="37"/>
      <c r="X88" s="37"/>
      <c r="Y88" s="37"/>
      <c r="Z88" s="37"/>
      <c r="AA88" s="37"/>
      <c r="AB88" s="37"/>
      <c r="AC88" s="37"/>
      <c r="AD88" s="37"/>
      <c r="AE88" s="37"/>
      <c r="AR88" s="186" t="s">
        <v>1217</v>
      </c>
      <c r="AT88" s="186" t="s">
        <v>130</v>
      </c>
      <c r="AU88" s="186" t="s">
        <v>72</v>
      </c>
      <c r="AY88" s="16" t="s">
        <v>136</v>
      </c>
      <c r="BE88" s="187">
        <f>IF(N88="základní",J88,0)</f>
        <v>0</v>
      </c>
      <c r="BF88" s="187">
        <f>IF(N88="snížená",J88,0)</f>
        <v>0</v>
      </c>
      <c r="BG88" s="187">
        <f>IF(N88="zákl. přenesená",J88,0)</f>
        <v>0</v>
      </c>
      <c r="BH88" s="187">
        <f>IF(N88="sníž. přenesená",J88,0)</f>
        <v>0</v>
      </c>
      <c r="BI88" s="187">
        <f>IF(N88="nulová",J88,0)</f>
        <v>0</v>
      </c>
      <c r="BJ88" s="16" t="s">
        <v>80</v>
      </c>
      <c r="BK88" s="187">
        <f>ROUND(I88*H88,2)</f>
        <v>0</v>
      </c>
      <c r="BL88" s="16" t="s">
        <v>1217</v>
      </c>
      <c r="BM88" s="186" t="s">
        <v>167</v>
      </c>
    </row>
    <row r="89" s="2" customFormat="1" ht="16.5" customHeight="1">
      <c r="A89" s="37"/>
      <c r="B89" s="38"/>
      <c r="C89" s="175" t="s">
        <v>174</v>
      </c>
      <c r="D89" s="175" t="s">
        <v>130</v>
      </c>
      <c r="E89" s="176" t="s">
        <v>1233</v>
      </c>
      <c r="F89" s="177" t="s">
        <v>1234</v>
      </c>
      <c r="G89" s="178" t="s">
        <v>1224</v>
      </c>
      <c r="H89" s="269"/>
      <c r="I89" s="180"/>
      <c r="J89" s="181">
        <f>ROUND(I89*H89,2)</f>
        <v>0</v>
      </c>
      <c r="K89" s="177" t="s">
        <v>19</v>
      </c>
      <c r="L89" s="43"/>
      <c r="M89" s="182" t="s">
        <v>19</v>
      </c>
      <c r="N89" s="183" t="s">
        <v>43</v>
      </c>
      <c r="O89" s="83"/>
      <c r="P89" s="184">
        <f>O89*H89</f>
        <v>0</v>
      </c>
      <c r="Q89" s="184">
        <v>0</v>
      </c>
      <c r="R89" s="184">
        <f>Q89*H89</f>
        <v>0</v>
      </c>
      <c r="S89" s="184">
        <v>0</v>
      </c>
      <c r="T89" s="185">
        <f>S89*H89</f>
        <v>0</v>
      </c>
      <c r="U89" s="37"/>
      <c r="V89" s="37"/>
      <c r="W89" s="37"/>
      <c r="X89" s="37"/>
      <c r="Y89" s="37"/>
      <c r="Z89" s="37"/>
      <c r="AA89" s="37"/>
      <c r="AB89" s="37"/>
      <c r="AC89" s="37"/>
      <c r="AD89" s="37"/>
      <c r="AE89" s="37"/>
      <c r="AR89" s="186" t="s">
        <v>1217</v>
      </c>
      <c r="AT89" s="186" t="s">
        <v>130</v>
      </c>
      <c r="AU89" s="186" t="s">
        <v>72</v>
      </c>
      <c r="AY89" s="16" t="s">
        <v>136</v>
      </c>
      <c r="BE89" s="187">
        <f>IF(N89="základní",J89,0)</f>
        <v>0</v>
      </c>
      <c r="BF89" s="187">
        <f>IF(N89="snížená",J89,0)</f>
        <v>0</v>
      </c>
      <c r="BG89" s="187">
        <f>IF(N89="zákl. přenesená",J89,0)</f>
        <v>0</v>
      </c>
      <c r="BH89" s="187">
        <f>IF(N89="sníž. přenesená",J89,0)</f>
        <v>0</v>
      </c>
      <c r="BI89" s="187">
        <f>IF(N89="nulová",J89,0)</f>
        <v>0</v>
      </c>
      <c r="BJ89" s="16" t="s">
        <v>80</v>
      </c>
      <c r="BK89" s="187">
        <f>ROUND(I89*H89,2)</f>
        <v>0</v>
      </c>
      <c r="BL89" s="16" t="s">
        <v>1217</v>
      </c>
      <c r="BM89" s="186" t="s">
        <v>172</v>
      </c>
    </row>
    <row r="90" s="2" customFormat="1" ht="37.8" customHeight="1">
      <c r="A90" s="37"/>
      <c r="B90" s="38"/>
      <c r="C90" s="175" t="s">
        <v>179</v>
      </c>
      <c r="D90" s="175" t="s">
        <v>130</v>
      </c>
      <c r="E90" s="176" t="s">
        <v>1235</v>
      </c>
      <c r="F90" s="177" t="s">
        <v>1236</v>
      </c>
      <c r="G90" s="178" t="s">
        <v>1224</v>
      </c>
      <c r="H90" s="269"/>
      <c r="I90" s="180"/>
      <c r="J90" s="181">
        <f>ROUND(I90*H90,2)</f>
        <v>0</v>
      </c>
      <c r="K90" s="177" t="s">
        <v>19</v>
      </c>
      <c r="L90" s="43"/>
      <c r="M90" s="182" t="s">
        <v>19</v>
      </c>
      <c r="N90" s="183" t="s">
        <v>43</v>
      </c>
      <c r="O90" s="83"/>
      <c r="P90" s="184">
        <f>O90*H90</f>
        <v>0</v>
      </c>
      <c r="Q90" s="184">
        <v>0</v>
      </c>
      <c r="R90" s="184">
        <f>Q90*H90</f>
        <v>0</v>
      </c>
      <c r="S90" s="184">
        <v>0</v>
      </c>
      <c r="T90" s="185">
        <f>S90*H90</f>
        <v>0</v>
      </c>
      <c r="U90" s="37"/>
      <c r="V90" s="37"/>
      <c r="W90" s="37"/>
      <c r="X90" s="37"/>
      <c r="Y90" s="37"/>
      <c r="Z90" s="37"/>
      <c r="AA90" s="37"/>
      <c r="AB90" s="37"/>
      <c r="AC90" s="37"/>
      <c r="AD90" s="37"/>
      <c r="AE90" s="37"/>
      <c r="AR90" s="186" t="s">
        <v>1217</v>
      </c>
      <c r="AT90" s="186" t="s">
        <v>130</v>
      </c>
      <c r="AU90" s="186" t="s">
        <v>72</v>
      </c>
      <c r="AY90" s="16" t="s">
        <v>136</v>
      </c>
      <c r="BE90" s="187">
        <f>IF(N90="základní",J90,0)</f>
        <v>0</v>
      </c>
      <c r="BF90" s="187">
        <f>IF(N90="snížená",J90,0)</f>
        <v>0</v>
      </c>
      <c r="BG90" s="187">
        <f>IF(N90="zákl. přenesená",J90,0)</f>
        <v>0</v>
      </c>
      <c r="BH90" s="187">
        <f>IF(N90="sníž. přenesená",J90,0)</f>
        <v>0</v>
      </c>
      <c r="BI90" s="187">
        <f>IF(N90="nulová",J90,0)</f>
        <v>0</v>
      </c>
      <c r="BJ90" s="16" t="s">
        <v>80</v>
      </c>
      <c r="BK90" s="187">
        <f>ROUND(I90*H90,2)</f>
        <v>0</v>
      </c>
      <c r="BL90" s="16" t="s">
        <v>1217</v>
      </c>
      <c r="BM90" s="186" t="s">
        <v>177</v>
      </c>
    </row>
    <row r="91" s="2" customFormat="1" ht="16.5" customHeight="1">
      <c r="A91" s="37"/>
      <c r="B91" s="38"/>
      <c r="C91" s="175" t="s">
        <v>157</v>
      </c>
      <c r="D91" s="175" t="s">
        <v>130</v>
      </c>
      <c r="E91" s="176" t="s">
        <v>1237</v>
      </c>
      <c r="F91" s="177" t="s">
        <v>1238</v>
      </c>
      <c r="G91" s="178" t="s">
        <v>1224</v>
      </c>
      <c r="H91" s="269"/>
      <c r="I91" s="180"/>
      <c r="J91" s="181">
        <f>ROUND(I91*H91,2)</f>
        <v>0</v>
      </c>
      <c r="K91" s="177" t="s">
        <v>19</v>
      </c>
      <c r="L91" s="43"/>
      <c r="M91" s="182" t="s">
        <v>19</v>
      </c>
      <c r="N91" s="183" t="s">
        <v>43</v>
      </c>
      <c r="O91" s="83"/>
      <c r="P91" s="184">
        <f>O91*H91</f>
        <v>0</v>
      </c>
      <c r="Q91" s="184">
        <v>0</v>
      </c>
      <c r="R91" s="184">
        <f>Q91*H91</f>
        <v>0</v>
      </c>
      <c r="S91" s="184">
        <v>0</v>
      </c>
      <c r="T91" s="185">
        <f>S91*H91</f>
        <v>0</v>
      </c>
      <c r="U91" s="37"/>
      <c r="V91" s="37"/>
      <c r="W91" s="37"/>
      <c r="X91" s="37"/>
      <c r="Y91" s="37"/>
      <c r="Z91" s="37"/>
      <c r="AA91" s="37"/>
      <c r="AB91" s="37"/>
      <c r="AC91" s="37"/>
      <c r="AD91" s="37"/>
      <c r="AE91" s="37"/>
      <c r="AR91" s="186" t="s">
        <v>1217</v>
      </c>
      <c r="AT91" s="186" t="s">
        <v>130</v>
      </c>
      <c r="AU91" s="186" t="s">
        <v>72</v>
      </c>
      <c r="AY91" s="16" t="s">
        <v>136</v>
      </c>
      <c r="BE91" s="187">
        <f>IF(N91="základní",J91,0)</f>
        <v>0</v>
      </c>
      <c r="BF91" s="187">
        <f>IF(N91="snížená",J91,0)</f>
        <v>0</v>
      </c>
      <c r="BG91" s="187">
        <f>IF(N91="zákl. přenesená",J91,0)</f>
        <v>0</v>
      </c>
      <c r="BH91" s="187">
        <f>IF(N91="sníž. přenesená",J91,0)</f>
        <v>0</v>
      </c>
      <c r="BI91" s="187">
        <f>IF(N91="nulová",J91,0)</f>
        <v>0</v>
      </c>
      <c r="BJ91" s="16" t="s">
        <v>80</v>
      </c>
      <c r="BK91" s="187">
        <f>ROUND(I91*H91,2)</f>
        <v>0</v>
      </c>
      <c r="BL91" s="16" t="s">
        <v>1217</v>
      </c>
      <c r="BM91" s="186" t="s">
        <v>183</v>
      </c>
    </row>
    <row r="92" s="2" customFormat="1" ht="16.5" customHeight="1">
      <c r="A92" s="37"/>
      <c r="B92" s="38"/>
      <c r="C92" s="175" t="s">
        <v>192</v>
      </c>
      <c r="D92" s="175" t="s">
        <v>130</v>
      </c>
      <c r="E92" s="176" t="s">
        <v>1239</v>
      </c>
      <c r="F92" s="177" t="s">
        <v>1240</v>
      </c>
      <c r="G92" s="178" t="s">
        <v>1224</v>
      </c>
      <c r="H92" s="269"/>
      <c r="I92" s="180"/>
      <c r="J92" s="181">
        <f>ROUND(I92*H92,2)</f>
        <v>0</v>
      </c>
      <c r="K92" s="177" t="s">
        <v>19</v>
      </c>
      <c r="L92" s="43"/>
      <c r="M92" s="270" t="s">
        <v>19</v>
      </c>
      <c r="N92" s="271" t="s">
        <v>43</v>
      </c>
      <c r="O92" s="263"/>
      <c r="P92" s="267">
        <f>O92*H92</f>
        <v>0</v>
      </c>
      <c r="Q92" s="267">
        <v>0</v>
      </c>
      <c r="R92" s="267">
        <f>Q92*H92</f>
        <v>0</v>
      </c>
      <c r="S92" s="267">
        <v>0</v>
      </c>
      <c r="T92" s="268">
        <f>S92*H92</f>
        <v>0</v>
      </c>
      <c r="U92" s="37"/>
      <c r="V92" s="37"/>
      <c r="W92" s="37"/>
      <c r="X92" s="37"/>
      <c r="Y92" s="37"/>
      <c r="Z92" s="37"/>
      <c r="AA92" s="37"/>
      <c r="AB92" s="37"/>
      <c r="AC92" s="37"/>
      <c r="AD92" s="37"/>
      <c r="AE92" s="37"/>
      <c r="AR92" s="186" t="s">
        <v>1217</v>
      </c>
      <c r="AT92" s="186" t="s">
        <v>130</v>
      </c>
      <c r="AU92" s="186" t="s">
        <v>72</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1217</v>
      </c>
      <c r="BM92" s="186" t="s">
        <v>188</v>
      </c>
    </row>
    <row r="93" s="2" customFormat="1" ht="6.96" customHeight="1">
      <c r="A93" s="37"/>
      <c r="B93" s="58"/>
      <c r="C93" s="59"/>
      <c r="D93" s="59"/>
      <c r="E93" s="59"/>
      <c r="F93" s="59"/>
      <c r="G93" s="59"/>
      <c r="H93" s="59"/>
      <c r="I93" s="59"/>
      <c r="J93" s="59"/>
      <c r="K93" s="59"/>
      <c r="L93" s="43"/>
      <c r="M93" s="37"/>
      <c r="O93" s="37"/>
      <c r="P93" s="37"/>
      <c r="Q93" s="37"/>
      <c r="R93" s="37"/>
      <c r="S93" s="37"/>
      <c r="T93" s="37"/>
      <c r="U93" s="37"/>
      <c r="V93" s="37"/>
      <c r="W93" s="37"/>
      <c r="X93" s="37"/>
      <c r="Y93" s="37"/>
      <c r="Z93" s="37"/>
      <c r="AA93" s="37"/>
      <c r="AB93" s="37"/>
      <c r="AC93" s="37"/>
      <c r="AD93" s="37"/>
      <c r="AE93" s="37"/>
    </row>
  </sheetData>
  <sheetProtection sheet="1" autoFilter="0" formatColumns="0" formatRows="0" objects="1" scenarios="1" spinCount="100000" saltValue="j0ypmRRo+s5MHMQG/HkqPCDVKv7P+e6Mb6toVhP2n2LRF+/TizL9BGKMZROrExgbgwWQ8OS0w8AWPBIwsTVOQQ==" hashValue="mfA2W59rAxERmUDivuCzMhbLqt8aZbTicJOWSi8/tdRVwczVCscjNqYPaQJ7lopZ7fTvKzU8sLvnJnU8KvT9wQ==" algorithmName="SHA-512" password="CC35"/>
  <autoFilter ref="C78:K9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81</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112</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ROUND((SUM(BE79:BE264)),  2)</f>
        <v>0</v>
      </c>
      <c r="G33" s="37"/>
      <c r="H33" s="37"/>
      <c r="I33" s="147">
        <v>0.20999999999999999</v>
      </c>
      <c r="J33" s="146">
        <f>ROUND(((SUM(BE79:BE264))*I33),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ROUND((SUM(BF79:BF264)),  2)</f>
        <v>0</v>
      </c>
      <c r="G34" s="37"/>
      <c r="H34" s="37"/>
      <c r="I34" s="147">
        <v>0.14999999999999999</v>
      </c>
      <c r="J34" s="146">
        <f>ROUND(((SUM(BF79:BF264))*I34),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ROUND((SUM(BG79:BG264)),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ROUND((SUM(BH79:BH264)),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ROUND((SUM(BI79:BI264)),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01 - Oprava koleje v km 123,895 - 124,245</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01 - Oprava koleje v km 123,895 - 124,245</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SUM(P80:P264)</f>
        <v>0</v>
      </c>
      <c r="Q79" s="95"/>
      <c r="R79" s="172">
        <f>SUM(R80:R264)</f>
        <v>1.8575200000000001</v>
      </c>
      <c r="S79" s="95"/>
      <c r="T79" s="173">
        <f>SUM(T80:T264)</f>
        <v>0</v>
      </c>
      <c r="U79" s="37"/>
      <c r="V79" s="37"/>
      <c r="W79" s="37"/>
      <c r="X79" s="37"/>
      <c r="Y79" s="37"/>
      <c r="Z79" s="37"/>
      <c r="AA79" s="37"/>
      <c r="AB79" s="37"/>
      <c r="AC79" s="37"/>
      <c r="AD79" s="37"/>
      <c r="AE79" s="37"/>
      <c r="AT79" s="16" t="s">
        <v>71</v>
      </c>
      <c r="AU79" s="16" t="s">
        <v>116</v>
      </c>
      <c r="BK79" s="174">
        <f>SUM(BK80:BK264)</f>
        <v>0</v>
      </c>
    </row>
    <row r="80" s="2" customFormat="1" ht="16.5" customHeight="1">
      <c r="A80" s="37"/>
      <c r="B80" s="38"/>
      <c r="C80" s="175" t="s">
        <v>80</v>
      </c>
      <c r="D80" s="175" t="s">
        <v>130</v>
      </c>
      <c r="E80" s="176" t="s">
        <v>131</v>
      </c>
      <c r="F80" s="177" t="s">
        <v>132</v>
      </c>
      <c r="G80" s="178" t="s">
        <v>133</v>
      </c>
      <c r="H80" s="179">
        <v>12</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10" customFormat="1">
      <c r="A81" s="10"/>
      <c r="B81" s="188"/>
      <c r="C81" s="189"/>
      <c r="D81" s="190" t="s">
        <v>137</v>
      </c>
      <c r="E81" s="191" t="s">
        <v>19</v>
      </c>
      <c r="F81" s="192" t="s">
        <v>138</v>
      </c>
      <c r="G81" s="189"/>
      <c r="H81" s="191" t="s">
        <v>19</v>
      </c>
      <c r="I81" s="193"/>
      <c r="J81" s="189"/>
      <c r="K81" s="189"/>
      <c r="L81" s="194"/>
      <c r="M81" s="195"/>
      <c r="N81" s="196"/>
      <c r="O81" s="196"/>
      <c r="P81" s="196"/>
      <c r="Q81" s="196"/>
      <c r="R81" s="196"/>
      <c r="S81" s="196"/>
      <c r="T81" s="197"/>
      <c r="U81" s="10"/>
      <c r="V81" s="10"/>
      <c r="W81" s="10"/>
      <c r="X81" s="10"/>
      <c r="Y81" s="10"/>
      <c r="Z81" s="10"/>
      <c r="AA81" s="10"/>
      <c r="AB81" s="10"/>
      <c r="AC81" s="10"/>
      <c r="AD81" s="10"/>
      <c r="AE81" s="10"/>
      <c r="AT81" s="198" t="s">
        <v>137</v>
      </c>
      <c r="AU81" s="198" t="s">
        <v>72</v>
      </c>
      <c r="AV81" s="10" t="s">
        <v>80</v>
      </c>
      <c r="AW81" s="10" t="s">
        <v>33</v>
      </c>
      <c r="AX81" s="10" t="s">
        <v>72</v>
      </c>
      <c r="AY81" s="198" t="s">
        <v>136</v>
      </c>
    </row>
    <row r="82" s="11" customFormat="1">
      <c r="A82" s="11"/>
      <c r="B82" s="199"/>
      <c r="C82" s="200"/>
      <c r="D82" s="190" t="s">
        <v>137</v>
      </c>
      <c r="E82" s="201" t="s">
        <v>19</v>
      </c>
      <c r="F82" s="202" t="s">
        <v>139</v>
      </c>
      <c r="G82" s="200"/>
      <c r="H82" s="203">
        <v>12</v>
      </c>
      <c r="I82" s="204"/>
      <c r="J82" s="200"/>
      <c r="K82" s="200"/>
      <c r="L82" s="205"/>
      <c r="M82" s="206"/>
      <c r="N82" s="207"/>
      <c r="O82" s="207"/>
      <c r="P82" s="207"/>
      <c r="Q82" s="207"/>
      <c r="R82" s="207"/>
      <c r="S82" s="207"/>
      <c r="T82" s="208"/>
      <c r="U82" s="11"/>
      <c r="V82" s="11"/>
      <c r="W82" s="11"/>
      <c r="X82" s="11"/>
      <c r="Y82" s="11"/>
      <c r="Z82" s="11"/>
      <c r="AA82" s="11"/>
      <c r="AB82" s="11"/>
      <c r="AC82" s="11"/>
      <c r="AD82" s="11"/>
      <c r="AE82" s="11"/>
      <c r="AT82" s="209" t="s">
        <v>137</v>
      </c>
      <c r="AU82" s="209" t="s">
        <v>72</v>
      </c>
      <c r="AV82" s="11" t="s">
        <v>82</v>
      </c>
      <c r="AW82" s="11" t="s">
        <v>33</v>
      </c>
      <c r="AX82" s="11" t="s">
        <v>72</v>
      </c>
      <c r="AY82" s="209" t="s">
        <v>136</v>
      </c>
    </row>
    <row r="83" s="12" customFormat="1">
      <c r="A83" s="12"/>
      <c r="B83" s="210"/>
      <c r="C83" s="211"/>
      <c r="D83" s="190" t="s">
        <v>137</v>
      </c>
      <c r="E83" s="212" t="s">
        <v>19</v>
      </c>
      <c r="F83" s="213" t="s">
        <v>140</v>
      </c>
      <c r="G83" s="211"/>
      <c r="H83" s="214">
        <v>12</v>
      </c>
      <c r="I83" s="215"/>
      <c r="J83" s="211"/>
      <c r="K83" s="211"/>
      <c r="L83" s="216"/>
      <c r="M83" s="217"/>
      <c r="N83" s="218"/>
      <c r="O83" s="218"/>
      <c r="P83" s="218"/>
      <c r="Q83" s="218"/>
      <c r="R83" s="218"/>
      <c r="S83" s="218"/>
      <c r="T83" s="219"/>
      <c r="U83" s="12"/>
      <c r="V83" s="12"/>
      <c r="W83" s="12"/>
      <c r="X83" s="12"/>
      <c r="Y83" s="12"/>
      <c r="Z83" s="12"/>
      <c r="AA83" s="12"/>
      <c r="AB83" s="12"/>
      <c r="AC83" s="12"/>
      <c r="AD83" s="12"/>
      <c r="AE83" s="12"/>
      <c r="AT83" s="220" t="s">
        <v>137</v>
      </c>
      <c r="AU83" s="220" t="s">
        <v>72</v>
      </c>
      <c r="AV83" s="12" t="s">
        <v>135</v>
      </c>
      <c r="AW83" s="12" t="s">
        <v>33</v>
      </c>
      <c r="AX83" s="12" t="s">
        <v>80</v>
      </c>
      <c r="AY83" s="220" t="s">
        <v>136</v>
      </c>
    </row>
    <row r="84" s="2" customFormat="1" ht="16.5" customHeight="1">
      <c r="A84" s="37"/>
      <c r="B84" s="38"/>
      <c r="C84" s="175" t="s">
        <v>82</v>
      </c>
      <c r="D84" s="175" t="s">
        <v>130</v>
      </c>
      <c r="E84" s="176" t="s">
        <v>141</v>
      </c>
      <c r="F84" s="177" t="s">
        <v>142</v>
      </c>
      <c r="G84" s="178" t="s">
        <v>143</v>
      </c>
      <c r="H84" s="179">
        <v>20</v>
      </c>
      <c r="I84" s="180"/>
      <c r="J84" s="181">
        <f>ROUND(I84*H84,2)</f>
        <v>0</v>
      </c>
      <c r="K84" s="177" t="s">
        <v>134</v>
      </c>
      <c r="L84" s="43"/>
      <c r="M84" s="182" t="s">
        <v>19</v>
      </c>
      <c r="N84" s="183" t="s">
        <v>43</v>
      </c>
      <c r="O84" s="83"/>
      <c r="P84" s="184">
        <f>O84*H84</f>
        <v>0</v>
      </c>
      <c r="Q84" s="184">
        <v>0</v>
      </c>
      <c r="R84" s="184">
        <f>Q84*H84</f>
        <v>0</v>
      </c>
      <c r="S84" s="184">
        <v>0</v>
      </c>
      <c r="T84" s="185">
        <f>S84*H84</f>
        <v>0</v>
      </c>
      <c r="U84" s="37"/>
      <c r="V84" s="37"/>
      <c r="W84" s="37"/>
      <c r="X84" s="37"/>
      <c r="Y84" s="37"/>
      <c r="Z84" s="37"/>
      <c r="AA84" s="37"/>
      <c r="AB84" s="37"/>
      <c r="AC84" s="37"/>
      <c r="AD84" s="37"/>
      <c r="AE84" s="37"/>
      <c r="AR84" s="186" t="s">
        <v>135</v>
      </c>
      <c r="AT84" s="186" t="s">
        <v>130</v>
      </c>
      <c r="AU84" s="186" t="s">
        <v>72</v>
      </c>
      <c r="AY84" s="16" t="s">
        <v>136</v>
      </c>
      <c r="BE84" s="187">
        <f>IF(N84="základní",J84,0)</f>
        <v>0</v>
      </c>
      <c r="BF84" s="187">
        <f>IF(N84="snížená",J84,0)</f>
        <v>0</v>
      </c>
      <c r="BG84" s="187">
        <f>IF(N84="zákl. přenesená",J84,0)</f>
        <v>0</v>
      </c>
      <c r="BH84" s="187">
        <f>IF(N84="sníž. přenesená",J84,0)</f>
        <v>0</v>
      </c>
      <c r="BI84" s="187">
        <f>IF(N84="nulová",J84,0)</f>
        <v>0</v>
      </c>
      <c r="BJ84" s="16" t="s">
        <v>80</v>
      </c>
      <c r="BK84" s="187">
        <f>ROUND(I84*H84,2)</f>
        <v>0</v>
      </c>
      <c r="BL84" s="16" t="s">
        <v>135</v>
      </c>
      <c r="BM84" s="186" t="s">
        <v>135</v>
      </c>
    </row>
    <row r="85" s="10" customFormat="1">
      <c r="A85" s="10"/>
      <c r="B85" s="188"/>
      <c r="C85" s="189"/>
      <c r="D85" s="190" t="s">
        <v>137</v>
      </c>
      <c r="E85" s="191" t="s">
        <v>19</v>
      </c>
      <c r="F85" s="192" t="s">
        <v>144</v>
      </c>
      <c r="G85" s="189"/>
      <c r="H85" s="191" t="s">
        <v>19</v>
      </c>
      <c r="I85" s="193"/>
      <c r="J85" s="189"/>
      <c r="K85" s="189"/>
      <c r="L85" s="194"/>
      <c r="M85" s="195"/>
      <c r="N85" s="196"/>
      <c r="O85" s="196"/>
      <c r="P85" s="196"/>
      <c r="Q85" s="196"/>
      <c r="R85" s="196"/>
      <c r="S85" s="196"/>
      <c r="T85" s="197"/>
      <c r="U85" s="10"/>
      <c r="V85" s="10"/>
      <c r="W85" s="10"/>
      <c r="X85" s="10"/>
      <c r="Y85" s="10"/>
      <c r="Z85" s="10"/>
      <c r="AA85" s="10"/>
      <c r="AB85" s="10"/>
      <c r="AC85" s="10"/>
      <c r="AD85" s="10"/>
      <c r="AE85" s="10"/>
      <c r="AT85" s="198" t="s">
        <v>137</v>
      </c>
      <c r="AU85" s="198" t="s">
        <v>72</v>
      </c>
      <c r="AV85" s="10" t="s">
        <v>80</v>
      </c>
      <c r="AW85" s="10" t="s">
        <v>33</v>
      </c>
      <c r="AX85" s="10" t="s">
        <v>72</v>
      </c>
      <c r="AY85" s="198" t="s">
        <v>136</v>
      </c>
    </row>
    <row r="86" s="11" customFormat="1">
      <c r="A86" s="11"/>
      <c r="B86" s="199"/>
      <c r="C86" s="200"/>
      <c r="D86" s="190" t="s">
        <v>137</v>
      </c>
      <c r="E86" s="201" t="s">
        <v>19</v>
      </c>
      <c r="F86" s="202" t="s">
        <v>145</v>
      </c>
      <c r="G86" s="200"/>
      <c r="H86" s="203">
        <v>20</v>
      </c>
      <c r="I86" s="204"/>
      <c r="J86" s="200"/>
      <c r="K86" s="200"/>
      <c r="L86" s="205"/>
      <c r="M86" s="206"/>
      <c r="N86" s="207"/>
      <c r="O86" s="207"/>
      <c r="P86" s="207"/>
      <c r="Q86" s="207"/>
      <c r="R86" s="207"/>
      <c r="S86" s="207"/>
      <c r="T86" s="208"/>
      <c r="U86" s="11"/>
      <c r="V86" s="11"/>
      <c r="W86" s="11"/>
      <c r="X86" s="11"/>
      <c r="Y86" s="11"/>
      <c r="Z86" s="11"/>
      <c r="AA86" s="11"/>
      <c r="AB86" s="11"/>
      <c r="AC86" s="11"/>
      <c r="AD86" s="11"/>
      <c r="AE86" s="11"/>
      <c r="AT86" s="209" t="s">
        <v>137</v>
      </c>
      <c r="AU86" s="209" t="s">
        <v>72</v>
      </c>
      <c r="AV86" s="11" t="s">
        <v>82</v>
      </c>
      <c r="AW86" s="11" t="s">
        <v>33</v>
      </c>
      <c r="AX86" s="11" t="s">
        <v>72</v>
      </c>
      <c r="AY86" s="209" t="s">
        <v>136</v>
      </c>
    </row>
    <row r="87" s="12" customFormat="1">
      <c r="A87" s="12"/>
      <c r="B87" s="210"/>
      <c r="C87" s="211"/>
      <c r="D87" s="190" t="s">
        <v>137</v>
      </c>
      <c r="E87" s="212" t="s">
        <v>19</v>
      </c>
      <c r="F87" s="213" t="s">
        <v>140</v>
      </c>
      <c r="G87" s="211"/>
      <c r="H87" s="214">
        <v>20</v>
      </c>
      <c r="I87" s="215"/>
      <c r="J87" s="211"/>
      <c r="K87" s="211"/>
      <c r="L87" s="216"/>
      <c r="M87" s="217"/>
      <c r="N87" s="218"/>
      <c r="O87" s="218"/>
      <c r="P87" s="218"/>
      <c r="Q87" s="218"/>
      <c r="R87" s="218"/>
      <c r="S87" s="218"/>
      <c r="T87" s="219"/>
      <c r="U87" s="12"/>
      <c r="V87" s="12"/>
      <c r="W87" s="12"/>
      <c r="X87" s="12"/>
      <c r="Y87" s="12"/>
      <c r="Z87" s="12"/>
      <c r="AA87" s="12"/>
      <c r="AB87" s="12"/>
      <c r="AC87" s="12"/>
      <c r="AD87" s="12"/>
      <c r="AE87" s="12"/>
      <c r="AT87" s="220" t="s">
        <v>137</v>
      </c>
      <c r="AU87" s="220" t="s">
        <v>72</v>
      </c>
      <c r="AV87" s="12" t="s">
        <v>135</v>
      </c>
      <c r="AW87" s="12" t="s">
        <v>33</v>
      </c>
      <c r="AX87" s="12" t="s">
        <v>80</v>
      </c>
      <c r="AY87" s="220" t="s">
        <v>136</v>
      </c>
    </row>
    <row r="88" s="2" customFormat="1" ht="16.5" customHeight="1">
      <c r="A88" s="37"/>
      <c r="B88" s="38"/>
      <c r="C88" s="175" t="s">
        <v>146</v>
      </c>
      <c r="D88" s="175" t="s">
        <v>130</v>
      </c>
      <c r="E88" s="176" t="s">
        <v>147</v>
      </c>
      <c r="F88" s="177" t="s">
        <v>148</v>
      </c>
      <c r="G88" s="178" t="s">
        <v>149</v>
      </c>
      <c r="H88" s="179">
        <v>149.71199999999999</v>
      </c>
      <c r="I88" s="180"/>
      <c r="J88" s="181">
        <f>ROUND(I88*H88,2)</f>
        <v>0</v>
      </c>
      <c r="K88" s="177" t="s">
        <v>134</v>
      </c>
      <c r="L88" s="43"/>
      <c r="M88" s="182" t="s">
        <v>19</v>
      </c>
      <c r="N88" s="183" t="s">
        <v>43</v>
      </c>
      <c r="O88" s="83"/>
      <c r="P88" s="184">
        <f>O88*H88</f>
        <v>0</v>
      </c>
      <c r="Q88" s="184">
        <v>0</v>
      </c>
      <c r="R88" s="184">
        <f>Q88*H88</f>
        <v>0</v>
      </c>
      <c r="S88" s="184">
        <v>0</v>
      </c>
      <c r="T88" s="185">
        <f>S88*H88</f>
        <v>0</v>
      </c>
      <c r="U88" s="37"/>
      <c r="V88" s="37"/>
      <c r="W88" s="37"/>
      <c r="X88" s="37"/>
      <c r="Y88" s="37"/>
      <c r="Z88" s="37"/>
      <c r="AA88" s="37"/>
      <c r="AB88" s="37"/>
      <c r="AC88" s="37"/>
      <c r="AD88" s="37"/>
      <c r="AE88" s="37"/>
      <c r="AR88" s="186" t="s">
        <v>135</v>
      </c>
      <c r="AT88" s="186" t="s">
        <v>130</v>
      </c>
      <c r="AU88" s="186" t="s">
        <v>72</v>
      </c>
      <c r="AY88" s="16" t="s">
        <v>136</v>
      </c>
      <c r="BE88" s="187">
        <f>IF(N88="základní",J88,0)</f>
        <v>0</v>
      </c>
      <c r="BF88" s="187">
        <f>IF(N88="snížená",J88,0)</f>
        <v>0</v>
      </c>
      <c r="BG88" s="187">
        <f>IF(N88="zákl. přenesená",J88,0)</f>
        <v>0</v>
      </c>
      <c r="BH88" s="187">
        <f>IF(N88="sníž. přenesená",J88,0)</f>
        <v>0</v>
      </c>
      <c r="BI88" s="187">
        <f>IF(N88="nulová",J88,0)</f>
        <v>0</v>
      </c>
      <c r="BJ88" s="16" t="s">
        <v>80</v>
      </c>
      <c r="BK88" s="187">
        <f>ROUND(I88*H88,2)</f>
        <v>0</v>
      </c>
      <c r="BL88" s="16" t="s">
        <v>135</v>
      </c>
      <c r="BM88" s="186" t="s">
        <v>150</v>
      </c>
    </row>
    <row r="89" s="10" customFormat="1">
      <c r="A89" s="10"/>
      <c r="B89" s="188"/>
      <c r="C89" s="189"/>
      <c r="D89" s="190" t="s">
        <v>137</v>
      </c>
      <c r="E89" s="191" t="s">
        <v>19</v>
      </c>
      <c r="F89" s="192" t="s">
        <v>151</v>
      </c>
      <c r="G89" s="189"/>
      <c r="H89" s="191" t="s">
        <v>19</v>
      </c>
      <c r="I89" s="193"/>
      <c r="J89" s="189"/>
      <c r="K89" s="189"/>
      <c r="L89" s="194"/>
      <c r="M89" s="195"/>
      <c r="N89" s="196"/>
      <c r="O89" s="196"/>
      <c r="P89" s="196"/>
      <c r="Q89" s="196"/>
      <c r="R89" s="196"/>
      <c r="S89" s="196"/>
      <c r="T89" s="197"/>
      <c r="U89" s="10"/>
      <c r="V89" s="10"/>
      <c r="W89" s="10"/>
      <c r="X89" s="10"/>
      <c r="Y89" s="10"/>
      <c r="Z89" s="10"/>
      <c r="AA89" s="10"/>
      <c r="AB89" s="10"/>
      <c r="AC89" s="10"/>
      <c r="AD89" s="10"/>
      <c r="AE89" s="10"/>
      <c r="AT89" s="198" t="s">
        <v>137</v>
      </c>
      <c r="AU89" s="198" t="s">
        <v>72</v>
      </c>
      <c r="AV89" s="10" t="s">
        <v>80</v>
      </c>
      <c r="AW89" s="10" t="s">
        <v>33</v>
      </c>
      <c r="AX89" s="10" t="s">
        <v>72</v>
      </c>
      <c r="AY89" s="198" t="s">
        <v>136</v>
      </c>
    </row>
    <row r="90" s="10" customFormat="1">
      <c r="A90" s="10"/>
      <c r="B90" s="188"/>
      <c r="C90" s="189"/>
      <c r="D90" s="190" t="s">
        <v>137</v>
      </c>
      <c r="E90" s="191" t="s">
        <v>19</v>
      </c>
      <c r="F90" s="192" t="s">
        <v>152</v>
      </c>
      <c r="G90" s="189"/>
      <c r="H90" s="191" t="s">
        <v>19</v>
      </c>
      <c r="I90" s="193"/>
      <c r="J90" s="189"/>
      <c r="K90" s="189"/>
      <c r="L90" s="194"/>
      <c r="M90" s="195"/>
      <c r="N90" s="196"/>
      <c r="O90" s="196"/>
      <c r="P90" s="196"/>
      <c r="Q90" s="196"/>
      <c r="R90" s="196"/>
      <c r="S90" s="196"/>
      <c r="T90" s="197"/>
      <c r="U90" s="10"/>
      <c r="V90" s="10"/>
      <c r="W90" s="10"/>
      <c r="X90" s="10"/>
      <c r="Y90" s="10"/>
      <c r="Z90" s="10"/>
      <c r="AA90" s="10"/>
      <c r="AB90" s="10"/>
      <c r="AC90" s="10"/>
      <c r="AD90" s="10"/>
      <c r="AE90" s="10"/>
      <c r="AT90" s="198" t="s">
        <v>137</v>
      </c>
      <c r="AU90" s="198" t="s">
        <v>72</v>
      </c>
      <c r="AV90" s="10" t="s">
        <v>80</v>
      </c>
      <c r="AW90" s="10" t="s">
        <v>33</v>
      </c>
      <c r="AX90" s="10" t="s">
        <v>72</v>
      </c>
      <c r="AY90" s="198" t="s">
        <v>136</v>
      </c>
    </row>
    <row r="91" s="10" customFormat="1">
      <c r="A91" s="10"/>
      <c r="B91" s="188"/>
      <c r="C91" s="189"/>
      <c r="D91" s="190" t="s">
        <v>137</v>
      </c>
      <c r="E91" s="191" t="s">
        <v>19</v>
      </c>
      <c r="F91" s="192" t="s">
        <v>153</v>
      </c>
      <c r="G91" s="189"/>
      <c r="H91" s="191" t="s">
        <v>19</v>
      </c>
      <c r="I91" s="193"/>
      <c r="J91" s="189"/>
      <c r="K91" s="189"/>
      <c r="L91" s="194"/>
      <c r="M91" s="195"/>
      <c r="N91" s="196"/>
      <c r="O91" s="196"/>
      <c r="P91" s="196"/>
      <c r="Q91" s="196"/>
      <c r="R91" s="196"/>
      <c r="S91" s="196"/>
      <c r="T91" s="197"/>
      <c r="U91" s="10"/>
      <c r="V91" s="10"/>
      <c r="W91" s="10"/>
      <c r="X91" s="10"/>
      <c r="Y91" s="10"/>
      <c r="Z91" s="10"/>
      <c r="AA91" s="10"/>
      <c r="AB91" s="10"/>
      <c r="AC91" s="10"/>
      <c r="AD91" s="10"/>
      <c r="AE91" s="10"/>
      <c r="AT91" s="198" t="s">
        <v>137</v>
      </c>
      <c r="AU91" s="198" t="s">
        <v>72</v>
      </c>
      <c r="AV91" s="10" t="s">
        <v>80</v>
      </c>
      <c r="AW91" s="10" t="s">
        <v>33</v>
      </c>
      <c r="AX91" s="10" t="s">
        <v>72</v>
      </c>
      <c r="AY91" s="198" t="s">
        <v>136</v>
      </c>
    </row>
    <row r="92" s="11" customFormat="1">
      <c r="A92" s="11"/>
      <c r="B92" s="199"/>
      <c r="C92" s="200"/>
      <c r="D92" s="190" t="s">
        <v>137</v>
      </c>
      <c r="E92" s="201" t="s">
        <v>19</v>
      </c>
      <c r="F92" s="202" t="s">
        <v>154</v>
      </c>
      <c r="G92" s="200"/>
      <c r="H92" s="203">
        <v>149.71199999999999</v>
      </c>
      <c r="I92" s="204"/>
      <c r="J92" s="200"/>
      <c r="K92" s="200"/>
      <c r="L92" s="205"/>
      <c r="M92" s="206"/>
      <c r="N92" s="207"/>
      <c r="O92" s="207"/>
      <c r="P92" s="207"/>
      <c r="Q92" s="207"/>
      <c r="R92" s="207"/>
      <c r="S92" s="207"/>
      <c r="T92" s="208"/>
      <c r="U92" s="11"/>
      <c r="V92" s="11"/>
      <c r="W92" s="11"/>
      <c r="X92" s="11"/>
      <c r="Y92" s="11"/>
      <c r="Z92" s="11"/>
      <c r="AA92" s="11"/>
      <c r="AB92" s="11"/>
      <c r="AC92" s="11"/>
      <c r="AD92" s="11"/>
      <c r="AE92" s="11"/>
      <c r="AT92" s="209" t="s">
        <v>137</v>
      </c>
      <c r="AU92" s="209" t="s">
        <v>72</v>
      </c>
      <c r="AV92" s="11" t="s">
        <v>82</v>
      </c>
      <c r="AW92" s="11" t="s">
        <v>33</v>
      </c>
      <c r="AX92" s="11" t="s">
        <v>72</v>
      </c>
      <c r="AY92" s="209" t="s">
        <v>136</v>
      </c>
    </row>
    <row r="93" s="12" customFormat="1">
      <c r="A93" s="12"/>
      <c r="B93" s="210"/>
      <c r="C93" s="211"/>
      <c r="D93" s="190" t="s">
        <v>137</v>
      </c>
      <c r="E93" s="212" t="s">
        <v>19</v>
      </c>
      <c r="F93" s="213" t="s">
        <v>140</v>
      </c>
      <c r="G93" s="211"/>
      <c r="H93" s="214">
        <v>149.71199999999999</v>
      </c>
      <c r="I93" s="215"/>
      <c r="J93" s="211"/>
      <c r="K93" s="211"/>
      <c r="L93" s="216"/>
      <c r="M93" s="217"/>
      <c r="N93" s="218"/>
      <c r="O93" s="218"/>
      <c r="P93" s="218"/>
      <c r="Q93" s="218"/>
      <c r="R93" s="218"/>
      <c r="S93" s="218"/>
      <c r="T93" s="219"/>
      <c r="U93" s="12"/>
      <c r="V93" s="12"/>
      <c r="W93" s="12"/>
      <c r="X93" s="12"/>
      <c r="Y93" s="12"/>
      <c r="Z93" s="12"/>
      <c r="AA93" s="12"/>
      <c r="AB93" s="12"/>
      <c r="AC93" s="12"/>
      <c r="AD93" s="12"/>
      <c r="AE93" s="12"/>
      <c r="AT93" s="220" t="s">
        <v>137</v>
      </c>
      <c r="AU93" s="220" t="s">
        <v>72</v>
      </c>
      <c r="AV93" s="12" t="s">
        <v>135</v>
      </c>
      <c r="AW93" s="12" t="s">
        <v>33</v>
      </c>
      <c r="AX93" s="12" t="s">
        <v>80</v>
      </c>
      <c r="AY93" s="220" t="s">
        <v>136</v>
      </c>
    </row>
    <row r="94" s="2" customFormat="1" ht="16.5" customHeight="1">
      <c r="A94" s="37"/>
      <c r="B94" s="38"/>
      <c r="C94" s="175" t="s">
        <v>135</v>
      </c>
      <c r="D94" s="175" t="s">
        <v>130</v>
      </c>
      <c r="E94" s="176" t="s">
        <v>155</v>
      </c>
      <c r="F94" s="177" t="s">
        <v>156</v>
      </c>
      <c r="G94" s="178" t="s">
        <v>133</v>
      </c>
      <c r="H94" s="179">
        <v>41</v>
      </c>
      <c r="I94" s="180"/>
      <c r="J94" s="181">
        <f>ROUND(I94*H94,2)</f>
        <v>0</v>
      </c>
      <c r="K94" s="177" t="s">
        <v>134</v>
      </c>
      <c r="L94" s="43"/>
      <c r="M94" s="182" t="s">
        <v>19</v>
      </c>
      <c r="N94" s="183" t="s">
        <v>43</v>
      </c>
      <c r="O94" s="83"/>
      <c r="P94" s="184">
        <f>O94*H94</f>
        <v>0</v>
      </c>
      <c r="Q94" s="184">
        <v>0</v>
      </c>
      <c r="R94" s="184">
        <f>Q94*H94</f>
        <v>0</v>
      </c>
      <c r="S94" s="184">
        <v>0</v>
      </c>
      <c r="T94" s="185">
        <f>S94*H94</f>
        <v>0</v>
      </c>
      <c r="U94" s="37"/>
      <c r="V94" s="37"/>
      <c r="W94" s="37"/>
      <c r="X94" s="37"/>
      <c r="Y94" s="37"/>
      <c r="Z94" s="37"/>
      <c r="AA94" s="37"/>
      <c r="AB94" s="37"/>
      <c r="AC94" s="37"/>
      <c r="AD94" s="37"/>
      <c r="AE94" s="37"/>
      <c r="AR94" s="186" t="s">
        <v>135</v>
      </c>
      <c r="AT94" s="186" t="s">
        <v>130</v>
      </c>
      <c r="AU94" s="186" t="s">
        <v>72</v>
      </c>
      <c r="AY94" s="16" t="s">
        <v>136</v>
      </c>
      <c r="BE94" s="187">
        <f>IF(N94="základní",J94,0)</f>
        <v>0</v>
      </c>
      <c r="BF94" s="187">
        <f>IF(N94="snížená",J94,0)</f>
        <v>0</v>
      </c>
      <c r="BG94" s="187">
        <f>IF(N94="zákl. přenesená",J94,0)</f>
        <v>0</v>
      </c>
      <c r="BH94" s="187">
        <f>IF(N94="sníž. přenesená",J94,0)</f>
        <v>0</v>
      </c>
      <c r="BI94" s="187">
        <f>IF(N94="nulová",J94,0)</f>
        <v>0</v>
      </c>
      <c r="BJ94" s="16" t="s">
        <v>80</v>
      </c>
      <c r="BK94" s="187">
        <f>ROUND(I94*H94,2)</f>
        <v>0</v>
      </c>
      <c r="BL94" s="16" t="s">
        <v>135</v>
      </c>
      <c r="BM94" s="186" t="s">
        <v>157</v>
      </c>
    </row>
    <row r="95" s="11" customFormat="1">
      <c r="A95" s="11"/>
      <c r="B95" s="199"/>
      <c r="C95" s="200"/>
      <c r="D95" s="190" t="s">
        <v>137</v>
      </c>
      <c r="E95" s="201" t="s">
        <v>19</v>
      </c>
      <c r="F95" s="202" t="s">
        <v>158</v>
      </c>
      <c r="G95" s="200"/>
      <c r="H95" s="203">
        <v>41</v>
      </c>
      <c r="I95" s="204"/>
      <c r="J95" s="200"/>
      <c r="K95" s="200"/>
      <c r="L95" s="205"/>
      <c r="M95" s="206"/>
      <c r="N95" s="207"/>
      <c r="O95" s="207"/>
      <c r="P95" s="207"/>
      <c r="Q95" s="207"/>
      <c r="R95" s="207"/>
      <c r="S95" s="207"/>
      <c r="T95" s="208"/>
      <c r="U95" s="11"/>
      <c r="V95" s="11"/>
      <c r="W95" s="11"/>
      <c r="X95" s="11"/>
      <c r="Y95" s="11"/>
      <c r="Z95" s="11"/>
      <c r="AA95" s="11"/>
      <c r="AB95" s="11"/>
      <c r="AC95" s="11"/>
      <c r="AD95" s="11"/>
      <c r="AE95" s="11"/>
      <c r="AT95" s="209" t="s">
        <v>137</v>
      </c>
      <c r="AU95" s="209" t="s">
        <v>72</v>
      </c>
      <c r="AV95" s="11" t="s">
        <v>82</v>
      </c>
      <c r="AW95" s="11" t="s">
        <v>33</v>
      </c>
      <c r="AX95" s="11" t="s">
        <v>72</v>
      </c>
      <c r="AY95" s="209" t="s">
        <v>136</v>
      </c>
    </row>
    <row r="96" s="12" customFormat="1">
      <c r="A96" s="12"/>
      <c r="B96" s="210"/>
      <c r="C96" s="211"/>
      <c r="D96" s="190" t="s">
        <v>137</v>
      </c>
      <c r="E96" s="212" t="s">
        <v>19</v>
      </c>
      <c r="F96" s="213" t="s">
        <v>140</v>
      </c>
      <c r="G96" s="211"/>
      <c r="H96" s="214">
        <v>41</v>
      </c>
      <c r="I96" s="215"/>
      <c r="J96" s="211"/>
      <c r="K96" s="211"/>
      <c r="L96" s="216"/>
      <c r="M96" s="217"/>
      <c r="N96" s="218"/>
      <c r="O96" s="218"/>
      <c r="P96" s="218"/>
      <c r="Q96" s="218"/>
      <c r="R96" s="218"/>
      <c r="S96" s="218"/>
      <c r="T96" s="219"/>
      <c r="U96" s="12"/>
      <c r="V96" s="12"/>
      <c r="W96" s="12"/>
      <c r="X96" s="12"/>
      <c r="Y96" s="12"/>
      <c r="Z96" s="12"/>
      <c r="AA96" s="12"/>
      <c r="AB96" s="12"/>
      <c r="AC96" s="12"/>
      <c r="AD96" s="12"/>
      <c r="AE96" s="12"/>
      <c r="AT96" s="220" t="s">
        <v>137</v>
      </c>
      <c r="AU96" s="220" t="s">
        <v>72</v>
      </c>
      <c r="AV96" s="12" t="s">
        <v>135</v>
      </c>
      <c r="AW96" s="12" t="s">
        <v>33</v>
      </c>
      <c r="AX96" s="12" t="s">
        <v>80</v>
      </c>
      <c r="AY96" s="220" t="s">
        <v>136</v>
      </c>
    </row>
    <row r="97" s="2" customFormat="1" ht="16.5" customHeight="1">
      <c r="A97" s="37"/>
      <c r="B97" s="38"/>
      <c r="C97" s="175" t="s">
        <v>159</v>
      </c>
      <c r="D97" s="175" t="s">
        <v>130</v>
      </c>
      <c r="E97" s="176" t="s">
        <v>160</v>
      </c>
      <c r="F97" s="177" t="s">
        <v>161</v>
      </c>
      <c r="G97" s="178" t="s">
        <v>133</v>
      </c>
      <c r="H97" s="179">
        <v>431</v>
      </c>
      <c r="I97" s="180"/>
      <c r="J97" s="181">
        <f>ROUND(I97*H97,2)</f>
        <v>0</v>
      </c>
      <c r="K97" s="177" t="s">
        <v>134</v>
      </c>
      <c r="L97" s="43"/>
      <c r="M97" s="182" t="s">
        <v>19</v>
      </c>
      <c r="N97" s="183" t="s">
        <v>43</v>
      </c>
      <c r="O97" s="83"/>
      <c r="P97" s="184">
        <f>O97*H97</f>
        <v>0</v>
      </c>
      <c r="Q97" s="184">
        <v>0</v>
      </c>
      <c r="R97" s="184">
        <f>Q97*H97</f>
        <v>0</v>
      </c>
      <c r="S97" s="184">
        <v>0</v>
      </c>
      <c r="T97" s="185">
        <f>S97*H97</f>
        <v>0</v>
      </c>
      <c r="U97" s="37"/>
      <c r="V97" s="37"/>
      <c r="W97" s="37"/>
      <c r="X97" s="37"/>
      <c r="Y97" s="37"/>
      <c r="Z97" s="37"/>
      <c r="AA97" s="37"/>
      <c r="AB97" s="37"/>
      <c r="AC97" s="37"/>
      <c r="AD97" s="37"/>
      <c r="AE97" s="37"/>
      <c r="AR97" s="186" t="s">
        <v>135</v>
      </c>
      <c r="AT97" s="186" t="s">
        <v>130</v>
      </c>
      <c r="AU97" s="186" t="s">
        <v>72</v>
      </c>
      <c r="AY97" s="16" t="s">
        <v>136</v>
      </c>
      <c r="BE97" s="187">
        <f>IF(N97="základní",J97,0)</f>
        <v>0</v>
      </c>
      <c r="BF97" s="187">
        <f>IF(N97="snížená",J97,0)</f>
        <v>0</v>
      </c>
      <c r="BG97" s="187">
        <f>IF(N97="zákl. přenesená",J97,0)</f>
        <v>0</v>
      </c>
      <c r="BH97" s="187">
        <f>IF(N97="sníž. přenesená",J97,0)</f>
        <v>0</v>
      </c>
      <c r="BI97" s="187">
        <f>IF(N97="nulová",J97,0)</f>
        <v>0</v>
      </c>
      <c r="BJ97" s="16" t="s">
        <v>80</v>
      </c>
      <c r="BK97" s="187">
        <f>ROUND(I97*H97,2)</f>
        <v>0</v>
      </c>
      <c r="BL97" s="16" t="s">
        <v>135</v>
      </c>
      <c r="BM97" s="186" t="s">
        <v>139</v>
      </c>
    </row>
    <row r="98" s="10" customFormat="1">
      <c r="A98" s="10"/>
      <c r="B98" s="188"/>
      <c r="C98" s="189"/>
      <c r="D98" s="190" t="s">
        <v>137</v>
      </c>
      <c r="E98" s="191" t="s">
        <v>19</v>
      </c>
      <c r="F98" s="192" t="s">
        <v>162</v>
      </c>
      <c r="G98" s="189"/>
      <c r="H98" s="191" t="s">
        <v>19</v>
      </c>
      <c r="I98" s="193"/>
      <c r="J98" s="189"/>
      <c r="K98" s="189"/>
      <c r="L98" s="194"/>
      <c r="M98" s="195"/>
      <c r="N98" s="196"/>
      <c r="O98" s="196"/>
      <c r="P98" s="196"/>
      <c r="Q98" s="196"/>
      <c r="R98" s="196"/>
      <c r="S98" s="196"/>
      <c r="T98" s="197"/>
      <c r="U98" s="10"/>
      <c r="V98" s="10"/>
      <c r="W98" s="10"/>
      <c r="X98" s="10"/>
      <c r="Y98" s="10"/>
      <c r="Z98" s="10"/>
      <c r="AA98" s="10"/>
      <c r="AB98" s="10"/>
      <c r="AC98" s="10"/>
      <c r="AD98" s="10"/>
      <c r="AE98" s="10"/>
      <c r="AT98" s="198" t="s">
        <v>137</v>
      </c>
      <c r="AU98" s="198" t="s">
        <v>72</v>
      </c>
      <c r="AV98" s="10" t="s">
        <v>80</v>
      </c>
      <c r="AW98" s="10" t="s">
        <v>33</v>
      </c>
      <c r="AX98" s="10" t="s">
        <v>72</v>
      </c>
      <c r="AY98" s="198" t="s">
        <v>136</v>
      </c>
    </row>
    <row r="99" s="10" customFormat="1">
      <c r="A99" s="10"/>
      <c r="B99" s="188"/>
      <c r="C99" s="189"/>
      <c r="D99" s="190" t="s">
        <v>137</v>
      </c>
      <c r="E99" s="191" t="s">
        <v>19</v>
      </c>
      <c r="F99" s="192" t="s">
        <v>163</v>
      </c>
      <c r="G99" s="189"/>
      <c r="H99" s="191" t="s">
        <v>19</v>
      </c>
      <c r="I99" s="193"/>
      <c r="J99" s="189"/>
      <c r="K99" s="189"/>
      <c r="L99" s="194"/>
      <c r="M99" s="195"/>
      <c r="N99" s="196"/>
      <c r="O99" s="196"/>
      <c r="P99" s="196"/>
      <c r="Q99" s="196"/>
      <c r="R99" s="196"/>
      <c r="S99" s="196"/>
      <c r="T99" s="197"/>
      <c r="U99" s="10"/>
      <c r="V99" s="10"/>
      <c r="W99" s="10"/>
      <c r="X99" s="10"/>
      <c r="Y99" s="10"/>
      <c r="Z99" s="10"/>
      <c r="AA99" s="10"/>
      <c r="AB99" s="10"/>
      <c r="AC99" s="10"/>
      <c r="AD99" s="10"/>
      <c r="AE99" s="10"/>
      <c r="AT99" s="198" t="s">
        <v>137</v>
      </c>
      <c r="AU99" s="198" t="s">
        <v>72</v>
      </c>
      <c r="AV99" s="10" t="s">
        <v>80</v>
      </c>
      <c r="AW99" s="10" t="s">
        <v>33</v>
      </c>
      <c r="AX99" s="10" t="s">
        <v>72</v>
      </c>
      <c r="AY99" s="198" t="s">
        <v>136</v>
      </c>
    </row>
    <row r="100" s="11" customFormat="1">
      <c r="A100" s="11"/>
      <c r="B100" s="199"/>
      <c r="C100" s="200"/>
      <c r="D100" s="190" t="s">
        <v>137</v>
      </c>
      <c r="E100" s="201" t="s">
        <v>19</v>
      </c>
      <c r="F100" s="202" t="s">
        <v>164</v>
      </c>
      <c r="G100" s="200"/>
      <c r="H100" s="203">
        <v>431</v>
      </c>
      <c r="I100" s="204"/>
      <c r="J100" s="200"/>
      <c r="K100" s="200"/>
      <c r="L100" s="205"/>
      <c r="M100" s="206"/>
      <c r="N100" s="207"/>
      <c r="O100" s="207"/>
      <c r="P100" s="207"/>
      <c r="Q100" s="207"/>
      <c r="R100" s="207"/>
      <c r="S100" s="207"/>
      <c r="T100" s="208"/>
      <c r="U100" s="11"/>
      <c r="V100" s="11"/>
      <c r="W100" s="11"/>
      <c r="X100" s="11"/>
      <c r="Y100" s="11"/>
      <c r="Z100" s="11"/>
      <c r="AA100" s="11"/>
      <c r="AB100" s="11"/>
      <c r="AC100" s="11"/>
      <c r="AD100" s="11"/>
      <c r="AE100" s="11"/>
      <c r="AT100" s="209" t="s">
        <v>137</v>
      </c>
      <c r="AU100" s="209" t="s">
        <v>72</v>
      </c>
      <c r="AV100" s="11" t="s">
        <v>82</v>
      </c>
      <c r="AW100" s="11" t="s">
        <v>33</v>
      </c>
      <c r="AX100" s="11" t="s">
        <v>72</v>
      </c>
      <c r="AY100" s="209" t="s">
        <v>136</v>
      </c>
    </row>
    <row r="101" s="12" customFormat="1">
      <c r="A101" s="12"/>
      <c r="B101" s="210"/>
      <c r="C101" s="211"/>
      <c r="D101" s="190" t="s">
        <v>137</v>
      </c>
      <c r="E101" s="212" t="s">
        <v>19</v>
      </c>
      <c r="F101" s="213" t="s">
        <v>140</v>
      </c>
      <c r="G101" s="211"/>
      <c r="H101" s="214">
        <v>431</v>
      </c>
      <c r="I101" s="215"/>
      <c r="J101" s="211"/>
      <c r="K101" s="211"/>
      <c r="L101" s="216"/>
      <c r="M101" s="217"/>
      <c r="N101" s="218"/>
      <c r="O101" s="218"/>
      <c r="P101" s="218"/>
      <c r="Q101" s="218"/>
      <c r="R101" s="218"/>
      <c r="S101" s="218"/>
      <c r="T101" s="219"/>
      <c r="U101" s="12"/>
      <c r="V101" s="12"/>
      <c r="W101" s="12"/>
      <c r="X101" s="12"/>
      <c r="Y101" s="12"/>
      <c r="Z101" s="12"/>
      <c r="AA101" s="12"/>
      <c r="AB101" s="12"/>
      <c r="AC101" s="12"/>
      <c r="AD101" s="12"/>
      <c r="AE101" s="12"/>
      <c r="AT101" s="220" t="s">
        <v>137</v>
      </c>
      <c r="AU101" s="220" t="s">
        <v>72</v>
      </c>
      <c r="AV101" s="12" t="s">
        <v>135</v>
      </c>
      <c r="AW101" s="12" t="s">
        <v>33</v>
      </c>
      <c r="AX101" s="12" t="s">
        <v>80</v>
      </c>
      <c r="AY101" s="220" t="s">
        <v>136</v>
      </c>
    </row>
    <row r="102" s="2" customFormat="1" ht="21.75" customHeight="1">
      <c r="A102" s="37"/>
      <c r="B102" s="38"/>
      <c r="C102" s="175" t="s">
        <v>150</v>
      </c>
      <c r="D102" s="175" t="s">
        <v>130</v>
      </c>
      <c r="E102" s="176" t="s">
        <v>165</v>
      </c>
      <c r="F102" s="177" t="s">
        <v>166</v>
      </c>
      <c r="G102" s="178" t="s">
        <v>133</v>
      </c>
      <c r="H102" s="179">
        <v>41</v>
      </c>
      <c r="I102" s="180"/>
      <c r="J102" s="181">
        <f>ROUND(I102*H102,2)</f>
        <v>0</v>
      </c>
      <c r="K102" s="177" t="s">
        <v>134</v>
      </c>
      <c r="L102" s="43"/>
      <c r="M102" s="182" t="s">
        <v>19</v>
      </c>
      <c r="N102" s="183" t="s">
        <v>43</v>
      </c>
      <c r="O102" s="83"/>
      <c r="P102" s="184">
        <f>O102*H102</f>
        <v>0</v>
      </c>
      <c r="Q102" s="184">
        <v>0</v>
      </c>
      <c r="R102" s="184">
        <f>Q102*H102</f>
        <v>0</v>
      </c>
      <c r="S102" s="184">
        <v>0</v>
      </c>
      <c r="T102" s="185">
        <f>S102*H102</f>
        <v>0</v>
      </c>
      <c r="U102" s="37"/>
      <c r="V102" s="37"/>
      <c r="W102" s="37"/>
      <c r="X102" s="37"/>
      <c r="Y102" s="37"/>
      <c r="Z102" s="37"/>
      <c r="AA102" s="37"/>
      <c r="AB102" s="37"/>
      <c r="AC102" s="37"/>
      <c r="AD102" s="37"/>
      <c r="AE102" s="37"/>
      <c r="AR102" s="186" t="s">
        <v>135</v>
      </c>
      <c r="AT102" s="186" t="s">
        <v>130</v>
      </c>
      <c r="AU102" s="186" t="s">
        <v>72</v>
      </c>
      <c r="AY102" s="16" t="s">
        <v>136</v>
      </c>
      <c r="BE102" s="187">
        <f>IF(N102="základní",J102,0)</f>
        <v>0</v>
      </c>
      <c r="BF102" s="187">
        <f>IF(N102="snížená",J102,0)</f>
        <v>0</v>
      </c>
      <c r="BG102" s="187">
        <f>IF(N102="zákl. přenesená",J102,0)</f>
        <v>0</v>
      </c>
      <c r="BH102" s="187">
        <f>IF(N102="sníž. přenesená",J102,0)</f>
        <v>0</v>
      </c>
      <c r="BI102" s="187">
        <f>IF(N102="nulová",J102,0)</f>
        <v>0</v>
      </c>
      <c r="BJ102" s="16" t="s">
        <v>80</v>
      </c>
      <c r="BK102" s="187">
        <f>ROUND(I102*H102,2)</f>
        <v>0</v>
      </c>
      <c r="BL102" s="16" t="s">
        <v>135</v>
      </c>
      <c r="BM102" s="186" t="s">
        <v>167</v>
      </c>
    </row>
    <row r="103" s="11" customFormat="1">
      <c r="A103" s="11"/>
      <c r="B103" s="199"/>
      <c r="C103" s="200"/>
      <c r="D103" s="190" t="s">
        <v>137</v>
      </c>
      <c r="E103" s="201" t="s">
        <v>19</v>
      </c>
      <c r="F103" s="202" t="s">
        <v>168</v>
      </c>
      <c r="G103" s="200"/>
      <c r="H103" s="203">
        <v>41</v>
      </c>
      <c r="I103" s="204"/>
      <c r="J103" s="200"/>
      <c r="K103" s="200"/>
      <c r="L103" s="205"/>
      <c r="M103" s="206"/>
      <c r="N103" s="207"/>
      <c r="O103" s="207"/>
      <c r="P103" s="207"/>
      <c r="Q103" s="207"/>
      <c r="R103" s="207"/>
      <c r="S103" s="207"/>
      <c r="T103" s="208"/>
      <c r="U103" s="11"/>
      <c r="V103" s="11"/>
      <c r="W103" s="11"/>
      <c r="X103" s="11"/>
      <c r="Y103" s="11"/>
      <c r="Z103" s="11"/>
      <c r="AA103" s="11"/>
      <c r="AB103" s="11"/>
      <c r="AC103" s="11"/>
      <c r="AD103" s="11"/>
      <c r="AE103" s="11"/>
      <c r="AT103" s="209" t="s">
        <v>137</v>
      </c>
      <c r="AU103" s="209" t="s">
        <v>72</v>
      </c>
      <c r="AV103" s="11" t="s">
        <v>82</v>
      </c>
      <c r="AW103" s="11" t="s">
        <v>33</v>
      </c>
      <c r="AX103" s="11" t="s">
        <v>72</v>
      </c>
      <c r="AY103" s="209" t="s">
        <v>136</v>
      </c>
    </row>
    <row r="104" s="12" customFormat="1">
      <c r="A104" s="12"/>
      <c r="B104" s="210"/>
      <c r="C104" s="211"/>
      <c r="D104" s="190" t="s">
        <v>137</v>
      </c>
      <c r="E104" s="212" t="s">
        <v>19</v>
      </c>
      <c r="F104" s="213" t="s">
        <v>140</v>
      </c>
      <c r="G104" s="211"/>
      <c r="H104" s="214">
        <v>41</v>
      </c>
      <c r="I104" s="215"/>
      <c r="J104" s="211"/>
      <c r="K104" s="211"/>
      <c r="L104" s="216"/>
      <c r="M104" s="217"/>
      <c r="N104" s="218"/>
      <c r="O104" s="218"/>
      <c r="P104" s="218"/>
      <c r="Q104" s="218"/>
      <c r="R104" s="218"/>
      <c r="S104" s="218"/>
      <c r="T104" s="219"/>
      <c r="U104" s="12"/>
      <c r="V104" s="12"/>
      <c r="W104" s="12"/>
      <c r="X104" s="12"/>
      <c r="Y104" s="12"/>
      <c r="Z104" s="12"/>
      <c r="AA104" s="12"/>
      <c r="AB104" s="12"/>
      <c r="AC104" s="12"/>
      <c r="AD104" s="12"/>
      <c r="AE104" s="12"/>
      <c r="AT104" s="220" t="s">
        <v>137</v>
      </c>
      <c r="AU104" s="220" t="s">
        <v>72</v>
      </c>
      <c r="AV104" s="12" t="s">
        <v>135</v>
      </c>
      <c r="AW104" s="12" t="s">
        <v>33</v>
      </c>
      <c r="AX104" s="12" t="s">
        <v>80</v>
      </c>
      <c r="AY104" s="220" t="s">
        <v>136</v>
      </c>
    </row>
    <row r="105" s="2" customFormat="1" ht="16.5" customHeight="1">
      <c r="A105" s="37"/>
      <c r="B105" s="38"/>
      <c r="C105" s="175" t="s">
        <v>169</v>
      </c>
      <c r="D105" s="175" t="s">
        <v>130</v>
      </c>
      <c r="E105" s="176" t="s">
        <v>170</v>
      </c>
      <c r="F105" s="177" t="s">
        <v>171</v>
      </c>
      <c r="G105" s="178" t="s">
        <v>133</v>
      </c>
      <c r="H105" s="179">
        <v>41</v>
      </c>
      <c r="I105" s="180"/>
      <c r="J105" s="181">
        <f>ROUND(I105*H105,2)</f>
        <v>0</v>
      </c>
      <c r="K105" s="177" t="s">
        <v>134</v>
      </c>
      <c r="L105" s="43"/>
      <c r="M105" s="182" t="s">
        <v>19</v>
      </c>
      <c r="N105" s="183" t="s">
        <v>43</v>
      </c>
      <c r="O105" s="83"/>
      <c r="P105" s="184">
        <f>O105*H105</f>
        <v>0</v>
      </c>
      <c r="Q105" s="184">
        <v>0</v>
      </c>
      <c r="R105" s="184">
        <f>Q105*H105</f>
        <v>0</v>
      </c>
      <c r="S105" s="184">
        <v>0</v>
      </c>
      <c r="T105" s="185">
        <f>S105*H105</f>
        <v>0</v>
      </c>
      <c r="U105" s="37"/>
      <c r="V105" s="37"/>
      <c r="W105" s="37"/>
      <c r="X105" s="37"/>
      <c r="Y105" s="37"/>
      <c r="Z105" s="37"/>
      <c r="AA105" s="37"/>
      <c r="AB105" s="37"/>
      <c r="AC105" s="37"/>
      <c r="AD105" s="37"/>
      <c r="AE105" s="37"/>
      <c r="AR105" s="186" t="s">
        <v>135</v>
      </c>
      <c r="AT105" s="186" t="s">
        <v>130</v>
      </c>
      <c r="AU105" s="186" t="s">
        <v>72</v>
      </c>
      <c r="AY105" s="16" t="s">
        <v>136</v>
      </c>
      <c r="BE105" s="187">
        <f>IF(N105="základní",J105,0)</f>
        <v>0</v>
      </c>
      <c r="BF105" s="187">
        <f>IF(N105="snížená",J105,0)</f>
        <v>0</v>
      </c>
      <c r="BG105" s="187">
        <f>IF(N105="zákl. přenesená",J105,0)</f>
        <v>0</v>
      </c>
      <c r="BH105" s="187">
        <f>IF(N105="sníž. přenesená",J105,0)</f>
        <v>0</v>
      </c>
      <c r="BI105" s="187">
        <f>IF(N105="nulová",J105,0)</f>
        <v>0</v>
      </c>
      <c r="BJ105" s="16" t="s">
        <v>80</v>
      </c>
      <c r="BK105" s="187">
        <f>ROUND(I105*H105,2)</f>
        <v>0</v>
      </c>
      <c r="BL105" s="16" t="s">
        <v>135</v>
      </c>
      <c r="BM105" s="186" t="s">
        <v>172</v>
      </c>
    </row>
    <row r="106" s="11" customFormat="1">
      <c r="A106" s="11"/>
      <c r="B106" s="199"/>
      <c r="C106" s="200"/>
      <c r="D106" s="190" t="s">
        <v>137</v>
      </c>
      <c r="E106" s="201" t="s">
        <v>19</v>
      </c>
      <c r="F106" s="202" t="s">
        <v>173</v>
      </c>
      <c r="G106" s="200"/>
      <c r="H106" s="203">
        <v>41</v>
      </c>
      <c r="I106" s="204"/>
      <c r="J106" s="200"/>
      <c r="K106" s="200"/>
      <c r="L106" s="205"/>
      <c r="M106" s="206"/>
      <c r="N106" s="207"/>
      <c r="O106" s="207"/>
      <c r="P106" s="207"/>
      <c r="Q106" s="207"/>
      <c r="R106" s="207"/>
      <c r="S106" s="207"/>
      <c r="T106" s="208"/>
      <c r="U106" s="11"/>
      <c r="V106" s="11"/>
      <c r="W106" s="11"/>
      <c r="X106" s="11"/>
      <c r="Y106" s="11"/>
      <c r="Z106" s="11"/>
      <c r="AA106" s="11"/>
      <c r="AB106" s="11"/>
      <c r="AC106" s="11"/>
      <c r="AD106" s="11"/>
      <c r="AE106" s="11"/>
      <c r="AT106" s="209" t="s">
        <v>137</v>
      </c>
      <c r="AU106" s="209" t="s">
        <v>72</v>
      </c>
      <c r="AV106" s="11" t="s">
        <v>82</v>
      </c>
      <c r="AW106" s="11" t="s">
        <v>33</v>
      </c>
      <c r="AX106" s="11" t="s">
        <v>72</v>
      </c>
      <c r="AY106" s="209" t="s">
        <v>136</v>
      </c>
    </row>
    <row r="107" s="12" customFormat="1">
      <c r="A107" s="12"/>
      <c r="B107" s="210"/>
      <c r="C107" s="211"/>
      <c r="D107" s="190" t="s">
        <v>137</v>
      </c>
      <c r="E107" s="212" t="s">
        <v>19</v>
      </c>
      <c r="F107" s="213" t="s">
        <v>140</v>
      </c>
      <c r="G107" s="211"/>
      <c r="H107" s="214">
        <v>41</v>
      </c>
      <c r="I107" s="215"/>
      <c r="J107" s="211"/>
      <c r="K107" s="211"/>
      <c r="L107" s="216"/>
      <c r="M107" s="217"/>
      <c r="N107" s="218"/>
      <c r="O107" s="218"/>
      <c r="P107" s="218"/>
      <c r="Q107" s="218"/>
      <c r="R107" s="218"/>
      <c r="S107" s="218"/>
      <c r="T107" s="219"/>
      <c r="U107" s="12"/>
      <c r="V107" s="12"/>
      <c r="W107" s="12"/>
      <c r="X107" s="12"/>
      <c r="Y107" s="12"/>
      <c r="Z107" s="12"/>
      <c r="AA107" s="12"/>
      <c r="AB107" s="12"/>
      <c r="AC107" s="12"/>
      <c r="AD107" s="12"/>
      <c r="AE107" s="12"/>
      <c r="AT107" s="220" t="s">
        <v>137</v>
      </c>
      <c r="AU107" s="220" t="s">
        <v>72</v>
      </c>
      <c r="AV107" s="12" t="s">
        <v>135</v>
      </c>
      <c r="AW107" s="12" t="s">
        <v>33</v>
      </c>
      <c r="AX107" s="12" t="s">
        <v>80</v>
      </c>
      <c r="AY107" s="220" t="s">
        <v>136</v>
      </c>
    </row>
    <row r="108" s="2" customFormat="1" ht="16.5" customHeight="1">
      <c r="A108" s="37"/>
      <c r="B108" s="38"/>
      <c r="C108" s="175" t="s">
        <v>174</v>
      </c>
      <c r="D108" s="175" t="s">
        <v>130</v>
      </c>
      <c r="E108" s="176" t="s">
        <v>175</v>
      </c>
      <c r="F108" s="177" t="s">
        <v>176</v>
      </c>
      <c r="G108" s="178" t="s">
        <v>133</v>
      </c>
      <c r="H108" s="179">
        <v>360</v>
      </c>
      <c r="I108" s="180"/>
      <c r="J108" s="181">
        <f>ROUND(I108*H108,2)</f>
        <v>0</v>
      </c>
      <c r="K108" s="177" t="s">
        <v>134</v>
      </c>
      <c r="L108" s="43"/>
      <c r="M108" s="182" t="s">
        <v>19</v>
      </c>
      <c r="N108" s="183" t="s">
        <v>43</v>
      </c>
      <c r="O108" s="83"/>
      <c r="P108" s="184">
        <f>O108*H108</f>
        <v>0</v>
      </c>
      <c r="Q108" s="184">
        <v>0</v>
      </c>
      <c r="R108" s="184">
        <f>Q108*H108</f>
        <v>0</v>
      </c>
      <c r="S108" s="184">
        <v>0</v>
      </c>
      <c r="T108" s="185">
        <f>S108*H108</f>
        <v>0</v>
      </c>
      <c r="U108" s="37"/>
      <c r="V108" s="37"/>
      <c r="W108" s="37"/>
      <c r="X108" s="37"/>
      <c r="Y108" s="37"/>
      <c r="Z108" s="37"/>
      <c r="AA108" s="37"/>
      <c r="AB108" s="37"/>
      <c r="AC108" s="37"/>
      <c r="AD108" s="37"/>
      <c r="AE108" s="37"/>
      <c r="AR108" s="186" t="s">
        <v>135</v>
      </c>
      <c r="AT108" s="186" t="s">
        <v>130</v>
      </c>
      <c r="AU108" s="186" t="s">
        <v>72</v>
      </c>
      <c r="AY108" s="16" t="s">
        <v>136</v>
      </c>
      <c r="BE108" s="187">
        <f>IF(N108="základní",J108,0)</f>
        <v>0</v>
      </c>
      <c r="BF108" s="187">
        <f>IF(N108="snížená",J108,0)</f>
        <v>0</v>
      </c>
      <c r="BG108" s="187">
        <f>IF(N108="zákl. přenesená",J108,0)</f>
        <v>0</v>
      </c>
      <c r="BH108" s="187">
        <f>IF(N108="sníž. přenesená",J108,0)</f>
        <v>0</v>
      </c>
      <c r="BI108" s="187">
        <f>IF(N108="nulová",J108,0)</f>
        <v>0</v>
      </c>
      <c r="BJ108" s="16" t="s">
        <v>80</v>
      </c>
      <c r="BK108" s="187">
        <f>ROUND(I108*H108,2)</f>
        <v>0</v>
      </c>
      <c r="BL108" s="16" t="s">
        <v>135</v>
      </c>
      <c r="BM108" s="186" t="s">
        <v>177</v>
      </c>
    </row>
    <row r="109" s="11" customFormat="1">
      <c r="A109" s="11"/>
      <c r="B109" s="199"/>
      <c r="C109" s="200"/>
      <c r="D109" s="190" t="s">
        <v>137</v>
      </c>
      <c r="E109" s="201" t="s">
        <v>19</v>
      </c>
      <c r="F109" s="202" t="s">
        <v>178</v>
      </c>
      <c r="G109" s="200"/>
      <c r="H109" s="203">
        <v>360</v>
      </c>
      <c r="I109" s="204"/>
      <c r="J109" s="200"/>
      <c r="K109" s="200"/>
      <c r="L109" s="205"/>
      <c r="M109" s="206"/>
      <c r="N109" s="207"/>
      <c r="O109" s="207"/>
      <c r="P109" s="207"/>
      <c r="Q109" s="207"/>
      <c r="R109" s="207"/>
      <c r="S109" s="207"/>
      <c r="T109" s="208"/>
      <c r="U109" s="11"/>
      <c r="V109" s="11"/>
      <c r="W109" s="11"/>
      <c r="X109" s="11"/>
      <c r="Y109" s="11"/>
      <c r="Z109" s="11"/>
      <c r="AA109" s="11"/>
      <c r="AB109" s="11"/>
      <c r="AC109" s="11"/>
      <c r="AD109" s="11"/>
      <c r="AE109" s="11"/>
      <c r="AT109" s="209" t="s">
        <v>137</v>
      </c>
      <c r="AU109" s="209" t="s">
        <v>72</v>
      </c>
      <c r="AV109" s="11" t="s">
        <v>82</v>
      </c>
      <c r="AW109" s="11" t="s">
        <v>33</v>
      </c>
      <c r="AX109" s="11" t="s">
        <v>72</v>
      </c>
      <c r="AY109" s="209" t="s">
        <v>136</v>
      </c>
    </row>
    <row r="110" s="12" customFormat="1">
      <c r="A110" s="12"/>
      <c r="B110" s="210"/>
      <c r="C110" s="211"/>
      <c r="D110" s="190" t="s">
        <v>137</v>
      </c>
      <c r="E110" s="212" t="s">
        <v>19</v>
      </c>
      <c r="F110" s="213" t="s">
        <v>140</v>
      </c>
      <c r="G110" s="211"/>
      <c r="H110" s="214">
        <v>360</v>
      </c>
      <c r="I110" s="215"/>
      <c r="J110" s="211"/>
      <c r="K110" s="211"/>
      <c r="L110" s="216"/>
      <c r="M110" s="217"/>
      <c r="N110" s="218"/>
      <c r="O110" s="218"/>
      <c r="P110" s="218"/>
      <c r="Q110" s="218"/>
      <c r="R110" s="218"/>
      <c r="S110" s="218"/>
      <c r="T110" s="219"/>
      <c r="U110" s="12"/>
      <c r="V110" s="12"/>
      <c r="W110" s="12"/>
      <c r="X110" s="12"/>
      <c r="Y110" s="12"/>
      <c r="Z110" s="12"/>
      <c r="AA110" s="12"/>
      <c r="AB110" s="12"/>
      <c r="AC110" s="12"/>
      <c r="AD110" s="12"/>
      <c r="AE110" s="12"/>
      <c r="AT110" s="220" t="s">
        <v>137</v>
      </c>
      <c r="AU110" s="220" t="s">
        <v>72</v>
      </c>
      <c r="AV110" s="12" t="s">
        <v>135</v>
      </c>
      <c r="AW110" s="12" t="s">
        <v>33</v>
      </c>
      <c r="AX110" s="12" t="s">
        <v>80</v>
      </c>
      <c r="AY110" s="220" t="s">
        <v>136</v>
      </c>
    </row>
    <row r="111" s="2" customFormat="1" ht="16.5" customHeight="1">
      <c r="A111" s="37"/>
      <c r="B111" s="38"/>
      <c r="C111" s="175" t="s">
        <v>179</v>
      </c>
      <c r="D111" s="175" t="s">
        <v>130</v>
      </c>
      <c r="E111" s="176" t="s">
        <v>180</v>
      </c>
      <c r="F111" s="177" t="s">
        <v>181</v>
      </c>
      <c r="G111" s="178" t="s">
        <v>182</v>
      </c>
      <c r="H111" s="179">
        <v>0.025000000000000001</v>
      </c>
      <c r="I111" s="180"/>
      <c r="J111" s="181">
        <f>ROUND(I111*H111,2)</f>
        <v>0</v>
      </c>
      <c r="K111" s="177" t="s">
        <v>134</v>
      </c>
      <c r="L111" s="43"/>
      <c r="M111" s="182" t="s">
        <v>19</v>
      </c>
      <c r="N111" s="183" t="s">
        <v>43</v>
      </c>
      <c r="O111" s="83"/>
      <c r="P111" s="184">
        <f>O111*H111</f>
        <v>0</v>
      </c>
      <c r="Q111" s="184">
        <v>0</v>
      </c>
      <c r="R111" s="184">
        <f>Q111*H111</f>
        <v>0</v>
      </c>
      <c r="S111" s="184">
        <v>0</v>
      </c>
      <c r="T111" s="185">
        <f>S111*H111</f>
        <v>0</v>
      </c>
      <c r="U111" s="37"/>
      <c r="V111" s="37"/>
      <c r="W111" s="37"/>
      <c r="X111" s="37"/>
      <c r="Y111" s="37"/>
      <c r="Z111" s="37"/>
      <c r="AA111" s="37"/>
      <c r="AB111" s="37"/>
      <c r="AC111" s="37"/>
      <c r="AD111" s="37"/>
      <c r="AE111" s="37"/>
      <c r="AR111" s="186" t="s">
        <v>135</v>
      </c>
      <c r="AT111" s="186" t="s">
        <v>130</v>
      </c>
      <c r="AU111" s="186" t="s">
        <v>72</v>
      </c>
      <c r="AY111" s="16" t="s">
        <v>136</v>
      </c>
      <c r="BE111" s="187">
        <f>IF(N111="základní",J111,0)</f>
        <v>0</v>
      </c>
      <c r="BF111" s="187">
        <f>IF(N111="snížená",J111,0)</f>
        <v>0</v>
      </c>
      <c r="BG111" s="187">
        <f>IF(N111="zákl. přenesená",J111,0)</f>
        <v>0</v>
      </c>
      <c r="BH111" s="187">
        <f>IF(N111="sníž. přenesená",J111,0)</f>
        <v>0</v>
      </c>
      <c r="BI111" s="187">
        <f>IF(N111="nulová",J111,0)</f>
        <v>0</v>
      </c>
      <c r="BJ111" s="16" t="s">
        <v>80</v>
      </c>
      <c r="BK111" s="187">
        <f>ROUND(I111*H111,2)</f>
        <v>0</v>
      </c>
      <c r="BL111" s="16" t="s">
        <v>135</v>
      </c>
      <c r="BM111" s="186" t="s">
        <v>183</v>
      </c>
    </row>
    <row r="112" s="10" customFormat="1">
      <c r="A112" s="10"/>
      <c r="B112" s="188"/>
      <c r="C112" s="189"/>
      <c r="D112" s="190" t="s">
        <v>137</v>
      </c>
      <c r="E112" s="191" t="s">
        <v>19</v>
      </c>
      <c r="F112" s="192" t="s">
        <v>184</v>
      </c>
      <c r="G112" s="189"/>
      <c r="H112" s="191" t="s">
        <v>19</v>
      </c>
      <c r="I112" s="193"/>
      <c r="J112" s="189"/>
      <c r="K112" s="189"/>
      <c r="L112" s="194"/>
      <c r="M112" s="195"/>
      <c r="N112" s="196"/>
      <c r="O112" s="196"/>
      <c r="P112" s="196"/>
      <c r="Q112" s="196"/>
      <c r="R112" s="196"/>
      <c r="S112" s="196"/>
      <c r="T112" s="197"/>
      <c r="U112" s="10"/>
      <c r="V112" s="10"/>
      <c r="W112" s="10"/>
      <c r="X112" s="10"/>
      <c r="Y112" s="10"/>
      <c r="Z112" s="10"/>
      <c r="AA112" s="10"/>
      <c r="AB112" s="10"/>
      <c r="AC112" s="10"/>
      <c r="AD112" s="10"/>
      <c r="AE112" s="10"/>
      <c r="AT112" s="198" t="s">
        <v>137</v>
      </c>
      <c r="AU112" s="198" t="s">
        <v>72</v>
      </c>
      <c r="AV112" s="10" t="s">
        <v>80</v>
      </c>
      <c r="AW112" s="10" t="s">
        <v>33</v>
      </c>
      <c r="AX112" s="10" t="s">
        <v>72</v>
      </c>
      <c r="AY112" s="198" t="s">
        <v>136</v>
      </c>
    </row>
    <row r="113" s="11" customFormat="1">
      <c r="A113" s="11"/>
      <c r="B113" s="199"/>
      <c r="C113" s="200"/>
      <c r="D113" s="190" t="s">
        <v>137</v>
      </c>
      <c r="E113" s="201" t="s">
        <v>19</v>
      </c>
      <c r="F113" s="202" t="s">
        <v>185</v>
      </c>
      <c r="G113" s="200"/>
      <c r="H113" s="203">
        <v>0.025000000000000001</v>
      </c>
      <c r="I113" s="204"/>
      <c r="J113" s="200"/>
      <c r="K113" s="200"/>
      <c r="L113" s="205"/>
      <c r="M113" s="206"/>
      <c r="N113" s="207"/>
      <c r="O113" s="207"/>
      <c r="P113" s="207"/>
      <c r="Q113" s="207"/>
      <c r="R113" s="207"/>
      <c r="S113" s="207"/>
      <c r="T113" s="208"/>
      <c r="U113" s="11"/>
      <c r="V113" s="11"/>
      <c r="W113" s="11"/>
      <c r="X113" s="11"/>
      <c r="Y113" s="11"/>
      <c r="Z113" s="11"/>
      <c r="AA113" s="11"/>
      <c r="AB113" s="11"/>
      <c r="AC113" s="11"/>
      <c r="AD113" s="11"/>
      <c r="AE113" s="11"/>
      <c r="AT113" s="209" t="s">
        <v>137</v>
      </c>
      <c r="AU113" s="209" t="s">
        <v>72</v>
      </c>
      <c r="AV113" s="11" t="s">
        <v>82</v>
      </c>
      <c r="AW113" s="11" t="s">
        <v>33</v>
      </c>
      <c r="AX113" s="11" t="s">
        <v>72</v>
      </c>
      <c r="AY113" s="209" t="s">
        <v>136</v>
      </c>
    </row>
    <row r="114" s="12" customFormat="1">
      <c r="A114" s="12"/>
      <c r="B114" s="210"/>
      <c r="C114" s="211"/>
      <c r="D114" s="190" t="s">
        <v>137</v>
      </c>
      <c r="E114" s="212" t="s">
        <v>19</v>
      </c>
      <c r="F114" s="213" t="s">
        <v>140</v>
      </c>
      <c r="G114" s="211"/>
      <c r="H114" s="214">
        <v>0.025000000000000001</v>
      </c>
      <c r="I114" s="215"/>
      <c r="J114" s="211"/>
      <c r="K114" s="211"/>
      <c r="L114" s="216"/>
      <c r="M114" s="217"/>
      <c r="N114" s="218"/>
      <c r="O114" s="218"/>
      <c r="P114" s="218"/>
      <c r="Q114" s="218"/>
      <c r="R114" s="218"/>
      <c r="S114" s="218"/>
      <c r="T114" s="219"/>
      <c r="U114" s="12"/>
      <c r="V114" s="12"/>
      <c r="W114" s="12"/>
      <c r="X114" s="12"/>
      <c r="Y114" s="12"/>
      <c r="Z114" s="12"/>
      <c r="AA114" s="12"/>
      <c r="AB114" s="12"/>
      <c r="AC114" s="12"/>
      <c r="AD114" s="12"/>
      <c r="AE114" s="12"/>
      <c r="AT114" s="220" t="s">
        <v>137</v>
      </c>
      <c r="AU114" s="220" t="s">
        <v>72</v>
      </c>
      <c r="AV114" s="12" t="s">
        <v>135</v>
      </c>
      <c r="AW114" s="12" t="s">
        <v>33</v>
      </c>
      <c r="AX114" s="12" t="s">
        <v>80</v>
      </c>
      <c r="AY114" s="220" t="s">
        <v>136</v>
      </c>
    </row>
    <row r="115" s="2" customFormat="1" ht="16.5" customHeight="1">
      <c r="A115" s="37"/>
      <c r="B115" s="38"/>
      <c r="C115" s="175" t="s">
        <v>157</v>
      </c>
      <c r="D115" s="175" t="s">
        <v>130</v>
      </c>
      <c r="E115" s="176" t="s">
        <v>186</v>
      </c>
      <c r="F115" s="177" t="s">
        <v>187</v>
      </c>
      <c r="G115" s="178" t="s">
        <v>182</v>
      </c>
      <c r="H115" s="179">
        <v>0.26300000000000001</v>
      </c>
      <c r="I115" s="180"/>
      <c r="J115" s="181">
        <f>ROUND(I115*H115,2)</f>
        <v>0</v>
      </c>
      <c r="K115" s="177" t="s">
        <v>134</v>
      </c>
      <c r="L115" s="43"/>
      <c r="M115" s="182" t="s">
        <v>19</v>
      </c>
      <c r="N115" s="183" t="s">
        <v>43</v>
      </c>
      <c r="O115" s="83"/>
      <c r="P115" s="184">
        <f>O115*H115</f>
        <v>0</v>
      </c>
      <c r="Q115" s="184">
        <v>0</v>
      </c>
      <c r="R115" s="184">
        <f>Q115*H115</f>
        <v>0</v>
      </c>
      <c r="S115" s="184">
        <v>0</v>
      </c>
      <c r="T115" s="185">
        <f>S115*H115</f>
        <v>0</v>
      </c>
      <c r="U115" s="37"/>
      <c r="V115" s="37"/>
      <c r="W115" s="37"/>
      <c r="X115" s="37"/>
      <c r="Y115" s="37"/>
      <c r="Z115" s="37"/>
      <c r="AA115" s="37"/>
      <c r="AB115" s="37"/>
      <c r="AC115" s="37"/>
      <c r="AD115" s="37"/>
      <c r="AE115" s="37"/>
      <c r="AR115" s="186" t="s">
        <v>135</v>
      </c>
      <c r="AT115" s="186" t="s">
        <v>130</v>
      </c>
      <c r="AU115" s="186" t="s">
        <v>72</v>
      </c>
      <c r="AY115" s="16" t="s">
        <v>136</v>
      </c>
      <c r="BE115" s="187">
        <f>IF(N115="základní",J115,0)</f>
        <v>0</v>
      </c>
      <c r="BF115" s="187">
        <f>IF(N115="snížená",J115,0)</f>
        <v>0</v>
      </c>
      <c r="BG115" s="187">
        <f>IF(N115="zákl. přenesená",J115,0)</f>
        <v>0</v>
      </c>
      <c r="BH115" s="187">
        <f>IF(N115="sníž. přenesená",J115,0)</f>
        <v>0</v>
      </c>
      <c r="BI115" s="187">
        <f>IF(N115="nulová",J115,0)</f>
        <v>0</v>
      </c>
      <c r="BJ115" s="16" t="s">
        <v>80</v>
      </c>
      <c r="BK115" s="187">
        <f>ROUND(I115*H115,2)</f>
        <v>0</v>
      </c>
      <c r="BL115" s="16" t="s">
        <v>135</v>
      </c>
      <c r="BM115" s="186" t="s">
        <v>188</v>
      </c>
    </row>
    <row r="116" s="10" customFormat="1">
      <c r="A116" s="10"/>
      <c r="B116" s="188"/>
      <c r="C116" s="189"/>
      <c r="D116" s="190" t="s">
        <v>137</v>
      </c>
      <c r="E116" s="191" t="s">
        <v>19</v>
      </c>
      <c r="F116" s="192" t="s">
        <v>189</v>
      </c>
      <c r="G116" s="189"/>
      <c r="H116" s="191" t="s">
        <v>19</v>
      </c>
      <c r="I116" s="193"/>
      <c r="J116" s="189"/>
      <c r="K116" s="189"/>
      <c r="L116" s="194"/>
      <c r="M116" s="195"/>
      <c r="N116" s="196"/>
      <c r="O116" s="196"/>
      <c r="P116" s="196"/>
      <c r="Q116" s="196"/>
      <c r="R116" s="196"/>
      <c r="S116" s="196"/>
      <c r="T116" s="197"/>
      <c r="U116" s="10"/>
      <c r="V116" s="10"/>
      <c r="W116" s="10"/>
      <c r="X116" s="10"/>
      <c r="Y116" s="10"/>
      <c r="Z116" s="10"/>
      <c r="AA116" s="10"/>
      <c r="AB116" s="10"/>
      <c r="AC116" s="10"/>
      <c r="AD116" s="10"/>
      <c r="AE116" s="10"/>
      <c r="AT116" s="198" t="s">
        <v>137</v>
      </c>
      <c r="AU116" s="198" t="s">
        <v>72</v>
      </c>
      <c r="AV116" s="10" t="s">
        <v>80</v>
      </c>
      <c r="AW116" s="10" t="s">
        <v>33</v>
      </c>
      <c r="AX116" s="10" t="s">
        <v>72</v>
      </c>
      <c r="AY116" s="198" t="s">
        <v>136</v>
      </c>
    </row>
    <row r="117" s="10" customFormat="1">
      <c r="A117" s="10"/>
      <c r="B117" s="188"/>
      <c r="C117" s="189"/>
      <c r="D117" s="190" t="s">
        <v>137</v>
      </c>
      <c r="E117" s="191" t="s">
        <v>19</v>
      </c>
      <c r="F117" s="192" t="s">
        <v>190</v>
      </c>
      <c r="G117" s="189"/>
      <c r="H117" s="191" t="s">
        <v>19</v>
      </c>
      <c r="I117" s="193"/>
      <c r="J117" s="189"/>
      <c r="K117" s="189"/>
      <c r="L117" s="194"/>
      <c r="M117" s="195"/>
      <c r="N117" s="196"/>
      <c r="O117" s="196"/>
      <c r="P117" s="196"/>
      <c r="Q117" s="196"/>
      <c r="R117" s="196"/>
      <c r="S117" s="196"/>
      <c r="T117" s="197"/>
      <c r="U117" s="10"/>
      <c r="V117" s="10"/>
      <c r="W117" s="10"/>
      <c r="X117" s="10"/>
      <c r="Y117" s="10"/>
      <c r="Z117" s="10"/>
      <c r="AA117" s="10"/>
      <c r="AB117" s="10"/>
      <c r="AC117" s="10"/>
      <c r="AD117" s="10"/>
      <c r="AE117" s="10"/>
      <c r="AT117" s="198" t="s">
        <v>137</v>
      </c>
      <c r="AU117" s="198" t="s">
        <v>72</v>
      </c>
      <c r="AV117" s="10" t="s">
        <v>80</v>
      </c>
      <c r="AW117" s="10" t="s">
        <v>33</v>
      </c>
      <c r="AX117" s="10" t="s">
        <v>72</v>
      </c>
      <c r="AY117" s="198" t="s">
        <v>136</v>
      </c>
    </row>
    <row r="118" s="11" customFormat="1">
      <c r="A118" s="11"/>
      <c r="B118" s="199"/>
      <c r="C118" s="200"/>
      <c r="D118" s="190" t="s">
        <v>137</v>
      </c>
      <c r="E118" s="201" t="s">
        <v>19</v>
      </c>
      <c r="F118" s="202" t="s">
        <v>191</v>
      </c>
      <c r="G118" s="200"/>
      <c r="H118" s="203">
        <v>0.26300000000000001</v>
      </c>
      <c r="I118" s="204"/>
      <c r="J118" s="200"/>
      <c r="K118" s="200"/>
      <c r="L118" s="205"/>
      <c r="M118" s="206"/>
      <c r="N118" s="207"/>
      <c r="O118" s="207"/>
      <c r="P118" s="207"/>
      <c r="Q118" s="207"/>
      <c r="R118" s="207"/>
      <c r="S118" s="207"/>
      <c r="T118" s="208"/>
      <c r="U118" s="11"/>
      <c r="V118" s="11"/>
      <c r="W118" s="11"/>
      <c r="X118" s="11"/>
      <c r="Y118" s="11"/>
      <c r="Z118" s="11"/>
      <c r="AA118" s="11"/>
      <c r="AB118" s="11"/>
      <c r="AC118" s="11"/>
      <c r="AD118" s="11"/>
      <c r="AE118" s="11"/>
      <c r="AT118" s="209" t="s">
        <v>137</v>
      </c>
      <c r="AU118" s="209" t="s">
        <v>72</v>
      </c>
      <c r="AV118" s="11" t="s">
        <v>82</v>
      </c>
      <c r="AW118" s="11" t="s">
        <v>33</v>
      </c>
      <c r="AX118" s="11" t="s">
        <v>72</v>
      </c>
      <c r="AY118" s="209" t="s">
        <v>136</v>
      </c>
    </row>
    <row r="119" s="12" customFormat="1">
      <c r="A119" s="12"/>
      <c r="B119" s="210"/>
      <c r="C119" s="211"/>
      <c r="D119" s="190" t="s">
        <v>137</v>
      </c>
      <c r="E119" s="212" t="s">
        <v>19</v>
      </c>
      <c r="F119" s="213" t="s">
        <v>140</v>
      </c>
      <c r="G119" s="211"/>
      <c r="H119" s="214">
        <v>0.26300000000000001</v>
      </c>
      <c r="I119" s="215"/>
      <c r="J119" s="211"/>
      <c r="K119" s="211"/>
      <c r="L119" s="216"/>
      <c r="M119" s="217"/>
      <c r="N119" s="218"/>
      <c r="O119" s="218"/>
      <c r="P119" s="218"/>
      <c r="Q119" s="218"/>
      <c r="R119" s="218"/>
      <c r="S119" s="218"/>
      <c r="T119" s="219"/>
      <c r="U119" s="12"/>
      <c r="V119" s="12"/>
      <c r="W119" s="12"/>
      <c r="X119" s="12"/>
      <c r="Y119" s="12"/>
      <c r="Z119" s="12"/>
      <c r="AA119" s="12"/>
      <c r="AB119" s="12"/>
      <c r="AC119" s="12"/>
      <c r="AD119" s="12"/>
      <c r="AE119" s="12"/>
      <c r="AT119" s="220" t="s">
        <v>137</v>
      </c>
      <c r="AU119" s="220" t="s">
        <v>72</v>
      </c>
      <c r="AV119" s="12" t="s">
        <v>135</v>
      </c>
      <c r="AW119" s="12" t="s">
        <v>33</v>
      </c>
      <c r="AX119" s="12" t="s">
        <v>80</v>
      </c>
      <c r="AY119" s="220" t="s">
        <v>136</v>
      </c>
    </row>
    <row r="120" s="2" customFormat="1" ht="16.5" customHeight="1">
      <c r="A120" s="37"/>
      <c r="B120" s="38"/>
      <c r="C120" s="175" t="s">
        <v>192</v>
      </c>
      <c r="D120" s="175" t="s">
        <v>130</v>
      </c>
      <c r="E120" s="176" t="s">
        <v>193</v>
      </c>
      <c r="F120" s="177" t="s">
        <v>194</v>
      </c>
      <c r="G120" s="178" t="s">
        <v>195</v>
      </c>
      <c r="H120" s="179">
        <v>374.39999999999998</v>
      </c>
      <c r="I120" s="180"/>
      <c r="J120" s="181">
        <f>ROUND(I120*H120,2)</f>
        <v>0</v>
      </c>
      <c r="K120" s="177" t="s">
        <v>134</v>
      </c>
      <c r="L120" s="43"/>
      <c r="M120" s="182" t="s">
        <v>19</v>
      </c>
      <c r="N120" s="183" t="s">
        <v>43</v>
      </c>
      <c r="O120" s="83"/>
      <c r="P120" s="184">
        <f>O120*H120</f>
        <v>0</v>
      </c>
      <c r="Q120" s="184">
        <v>0</v>
      </c>
      <c r="R120" s="184">
        <f>Q120*H120</f>
        <v>0</v>
      </c>
      <c r="S120" s="184">
        <v>0</v>
      </c>
      <c r="T120" s="185">
        <f>S120*H120</f>
        <v>0</v>
      </c>
      <c r="U120" s="37"/>
      <c r="V120" s="37"/>
      <c r="W120" s="37"/>
      <c r="X120" s="37"/>
      <c r="Y120" s="37"/>
      <c r="Z120" s="37"/>
      <c r="AA120" s="37"/>
      <c r="AB120" s="37"/>
      <c r="AC120" s="37"/>
      <c r="AD120" s="37"/>
      <c r="AE120" s="37"/>
      <c r="AR120" s="186" t="s">
        <v>135</v>
      </c>
      <c r="AT120" s="186" t="s">
        <v>130</v>
      </c>
      <c r="AU120" s="186" t="s">
        <v>72</v>
      </c>
      <c r="AY120" s="16" t="s">
        <v>136</v>
      </c>
      <c r="BE120" s="187">
        <f>IF(N120="základní",J120,0)</f>
        <v>0</v>
      </c>
      <c r="BF120" s="187">
        <f>IF(N120="snížená",J120,0)</f>
        <v>0</v>
      </c>
      <c r="BG120" s="187">
        <f>IF(N120="zákl. přenesená",J120,0)</f>
        <v>0</v>
      </c>
      <c r="BH120" s="187">
        <f>IF(N120="sníž. přenesená",J120,0)</f>
        <v>0</v>
      </c>
      <c r="BI120" s="187">
        <f>IF(N120="nulová",J120,0)</f>
        <v>0</v>
      </c>
      <c r="BJ120" s="16" t="s">
        <v>80</v>
      </c>
      <c r="BK120" s="187">
        <f>ROUND(I120*H120,2)</f>
        <v>0</v>
      </c>
      <c r="BL120" s="16" t="s">
        <v>135</v>
      </c>
      <c r="BM120" s="186" t="s">
        <v>196</v>
      </c>
    </row>
    <row r="121" s="11" customFormat="1">
      <c r="A121" s="11"/>
      <c r="B121" s="199"/>
      <c r="C121" s="200"/>
      <c r="D121" s="190" t="s">
        <v>137</v>
      </c>
      <c r="E121" s="201" t="s">
        <v>19</v>
      </c>
      <c r="F121" s="202" t="s">
        <v>197</v>
      </c>
      <c r="G121" s="200"/>
      <c r="H121" s="203">
        <v>374.39999999999998</v>
      </c>
      <c r="I121" s="204"/>
      <c r="J121" s="200"/>
      <c r="K121" s="200"/>
      <c r="L121" s="205"/>
      <c r="M121" s="206"/>
      <c r="N121" s="207"/>
      <c r="O121" s="207"/>
      <c r="P121" s="207"/>
      <c r="Q121" s="207"/>
      <c r="R121" s="207"/>
      <c r="S121" s="207"/>
      <c r="T121" s="208"/>
      <c r="U121" s="11"/>
      <c r="V121" s="11"/>
      <c r="W121" s="11"/>
      <c r="X121" s="11"/>
      <c r="Y121" s="11"/>
      <c r="Z121" s="11"/>
      <c r="AA121" s="11"/>
      <c r="AB121" s="11"/>
      <c r="AC121" s="11"/>
      <c r="AD121" s="11"/>
      <c r="AE121" s="11"/>
      <c r="AT121" s="209" t="s">
        <v>137</v>
      </c>
      <c r="AU121" s="209" t="s">
        <v>72</v>
      </c>
      <c r="AV121" s="11" t="s">
        <v>82</v>
      </c>
      <c r="AW121" s="11" t="s">
        <v>33</v>
      </c>
      <c r="AX121" s="11" t="s">
        <v>72</v>
      </c>
      <c r="AY121" s="209" t="s">
        <v>136</v>
      </c>
    </row>
    <row r="122" s="12" customFormat="1">
      <c r="A122" s="12"/>
      <c r="B122" s="210"/>
      <c r="C122" s="211"/>
      <c r="D122" s="190" t="s">
        <v>137</v>
      </c>
      <c r="E122" s="212" t="s">
        <v>19</v>
      </c>
      <c r="F122" s="213" t="s">
        <v>140</v>
      </c>
      <c r="G122" s="211"/>
      <c r="H122" s="214">
        <v>374.39999999999998</v>
      </c>
      <c r="I122" s="215"/>
      <c r="J122" s="211"/>
      <c r="K122" s="211"/>
      <c r="L122" s="216"/>
      <c r="M122" s="217"/>
      <c r="N122" s="218"/>
      <c r="O122" s="218"/>
      <c r="P122" s="218"/>
      <c r="Q122" s="218"/>
      <c r="R122" s="218"/>
      <c r="S122" s="218"/>
      <c r="T122" s="219"/>
      <c r="U122" s="12"/>
      <c r="V122" s="12"/>
      <c r="W122" s="12"/>
      <c r="X122" s="12"/>
      <c r="Y122" s="12"/>
      <c r="Z122" s="12"/>
      <c r="AA122" s="12"/>
      <c r="AB122" s="12"/>
      <c r="AC122" s="12"/>
      <c r="AD122" s="12"/>
      <c r="AE122" s="12"/>
      <c r="AT122" s="220" t="s">
        <v>137</v>
      </c>
      <c r="AU122" s="220" t="s">
        <v>72</v>
      </c>
      <c r="AV122" s="12" t="s">
        <v>135</v>
      </c>
      <c r="AW122" s="12" t="s">
        <v>33</v>
      </c>
      <c r="AX122" s="12" t="s">
        <v>80</v>
      </c>
      <c r="AY122" s="220" t="s">
        <v>136</v>
      </c>
    </row>
    <row r="123" s="2" customFormat="1" ht="33" customHeight="1">
      <c r="A123" s="37"/>
      <c r="B123" s="38"/>
      <c r="C123" s="175" t="s">
        <v>139</v>
      </c>
      <c r="D123" s="175" t="s">
        <v>130</v>
      </c>
      <c r="E123" s="176" t="s">
        <v>198</v>
      </c>
      <c r="F123" s="177" t="s">
        <v>199</v>
      </c>
      <c r="G123" s="178" t="s">
        <v>149</v>
      </c>
      <c r="H123" s="179">
        <v>821.39599999999996</v>
      </c>
      <c r="I123" s="180"/>
      <c r="J123" s="181">
        <f>ROUND(I123*H123,2)</f>
        <v>0</v>
      </c>
      <c r="K123" s="177" t="s">
        <v>134</v>
      </c>
      <c r="L123" s="43"/>
      <c r="M123" s="182" t="s">
        <v>19</v>
      </c>
      <c r="N123" s="183" t="s">
        <v>43</v>
      </c>
      <c r="O123" s="83"/>
      <c r="P123" s="184">
        <f>O123*H123</f>
        <v>0</v>
      </c>
      <c r="Q123" s="184">
        <v>0</v>
      </c>
      <c r="R123" s="184">
        <f>Q123*H123</f>
        <v>0</v>
      </c>
      <c r="S123" s="184">
        <v>0</v>
      </c>
      <c r="T123" s="185">
        <f>S123*H123</f>
        <v>0</v>
      </c>
      <c r="U123" s="37"/>
      <c r="V123" s="37"/>
      <c r="W123" s="37"/>
      <c r="X123" s="37"/>
      <c r="Y123" s="37"/>
      <c r="Z123" s="37"/>
      <c r="AA123" s="37"/>
      <c r="AB123" s="37"/>
      <c r="AC123" s="37"/>
      <c r="AD123" s="37"/>
      <c r="AE123" s="37"/>
      <c r="AR123" s="186" t="s">
        <v>135</v>
      </c>
      <c r="AT123" s="186" t="s">
        <v>130</v>
      </c>
      <c r="AU123" s="186" t="s">
        <v>72</v>
      </c>
      <c r="AY123" s="16" t="s">
        <v>136</v>
      </c>
      <c r="BE123" s="187">
        <f>IF(N123="základní",J123,0)</f>
        <v>0</v>
      </c>
      <c r="BF123" s="187">
        <f>IF(N123="snížená",J123,0)</f>
        <v>0</v>
      </c>
      <c r="BG123" s="187">
        <f>IF(N123="zákl. přenesená",J123,0)</f>
        <v>0</v>
      </c>
      <c r="BH123" s="187">
        <f>IF(N123="sníž. přenesená",J123,0)</f>
        <v>0</v>
      </c>
      <c r="BI123" s="187">
        <f>IF(N123="nulová",J123,0)</f>
        <v>0</v>
      </c>
      <c r="BJ123" s="16" t="s">
        <v>80</v>
      </c>
      <c r="BK123" s="187">
        <f>ROUND(I123*H123,2)</f>
        <v>0</v>
      </c>
      <c r="BL123" s="16" t="s">
        <v>135</v>
      </c>
      <c r="BM123" s="186" t="s">
        <v>200</v>
      </c>
    </row>
    <row r="124" s="10" customFormat="1">
      <c r="A124" s="10"/>
      <c r="B124" s="188"/>
      <c r="C124" s="189"/>
      <c r="D124" s="190" t="s">
        <v>137</v>
      </c>
      <c r="E124" s="191" t="s">
        <v>19</v>
      </c>
      <c r="F124" s="192" t="s">
        <v>201</v>
      </c>
      <c r="G124" s="189"/>
      <c r="H124" s="191" t="s">
        <v>19</v>
      </c>
      <c r="I124" s="193"/>
      <c r="J124" s="189"/>
      <c r="K124" s="189"/>
      <c r="L124" s="194"/>
      <c r="M124" s="195"/>
      <c r="N124" s="196"/>
      <c r="O124" s="196"/>
      <c r="P124" s="196"/>
      <c r="Q124" s="196"/>
      <c r="R124" s="196"/>
      <c r="S124" s="196"/>
      <c r="T124" s="197"/>
      <c r="U124" s="10"/>
      <c r="V124" s="10"/>
      <c r="W124" s="10"/>
      <c r="X124" s="10"/>
      <c r="Y124" s="10"/>
      <c r="Z124" s="10"/>
      <c r="AA124" s="10"/>
      <c r="AB124" s="10"/>
      <c r="AC124" s="10"/>
      <c r="AD124" s="10"/>
      <c r="AE124" s="10"/>
      <c r="AT124" s="198" t="s">
        <v>137</v>
      </c>
      <c r="AU124" s="198" t="s">
        <v>72</v>
      </c>
      <c r="AV124" s="10" t="s">
        <v>80</v>
      </c>
      <c r="AW124" s="10" t="s">
        <v>33</v>
      </c>
      <c r="AX124" s="10" t="s">
        <v>72</v>
      </c>
      <c r="AY124" s="198" t="s">
        <v>136</v>
      </c>
    </row>
    <row r="125" s="11" customFormat="1">
      <c r="A125" s="11"/>
      <c r="B125" s="199"/>
      <c r="C125" s="200"/>
      <c r="D125" s="190" t="s">
        <v>137</v>
      </c>
      <c r="E125" s="201" t="s">
        <v>19</v>
      </c>
      <c r="F125" s="202" t="s">
        <v>202</v>
      </c>
      <c r="G125" s="200"/>
      <c r="H125" s="203">
        <v>821.39599999999996</v>
      </c>
      <c r="I125" s="204"/>
      <c r="J125" s="200"/>
      <c r="K125" s="200"/>
      <c r="L125" s="205"/>
      <c r="M125" s="206"/>
      <c r="N125" s="207"/>
      <c r="O125" s="207"/>
      <c r="P125" s="207"/>
      <c r="Q125" s="207"/>
      <c r="R125" s="207"/>
      <c r="S125" s="207"/>
      <c r="T125" s="208"/>
      <c r="U125" s="11"/>
      <c r="V125" s="11"/>
      <c r="W125" s="11"/>
      <c r="X125" s="11"/>
      <c r="Y125" s="11"/>
      <c r="Z125" s="11"/>
      <c r="AA125" s="11"/>
      <c r="AB125" s="11"/>
      <c r="AC125" s="11"/>
      <c r="AD125" s="11"/>
      <c r="AE125" s="11"/>
      <c r="AT125" s="209" t="s">
        <v>137</v>
      </c>
      <c r="AU125" s="209" t="s">
        <v>72</v>
      </c>
      <c r="AV125" s="11" t="s">
        <v>82</v>
      </c>
      <c r="AW125" s="11" t="s">
        <v>33</v>
      </c>
      <c r="AX125" s="11" t="s">
        <v>72</v>
      </c>
      <c r="AY125" s="209" t="s">
        <v>136</v>
      </c>
    </row>
    <row r="126" s="12" customFormat="1">
      <c r="A126" s="12"/>
      <c r="B126" s="210"/>
      <c r="C126" s="211"/>
      <c r="D126" s="190" t="s">
        <v>137</v>
      </c>
      <c r="E126" s="212" t="s">
        <v>19</v>
      </c>
      <c r="F126" s="213" t="s">
        <v>140</v>
      </c>
      <c r="G126" s="211"/>
      <c r="H126" s="214">
        <v>821.39599999999996</v>
      </c>
      <c r="I126" s="215"/>
      <c r="J126" s="211"/>
      <c r="K126" s="211"/>
      <c r="L126" s="216"/>
      <c r="M126" s="217"/>
      <c r="N126" s="218"/>
      <c r="O126" s="218"/>
      <c r="P126" s="218"/>
      <c r="Q126" s="218"/>
      <c r="R126" s="218"/>
      <c r="S126" s="218"/>
      <c r="T126" s="219"/>
      <c r="U126" s="12"/>
      <c r="V126" s="12"/>
      <c r="W126" s="12"/>
      <c r="X126" s="12"/>
      <c r="Y126" s="12"/>
      <c r="Z126" s="12"/>
      <c r="AA126" s="12"/>
      <c r="AB126" s="12"/>
      <c r="AC126" s="12"/>
      <c r="AD126" s="12"/>
      <c r="AE126" s="12"/>
      <c r="AT126" s="220" t="s">
        <v>137</v>
      </c>
      <c r="AU126" s="220" t="s">
        <v>72</v>
      </c>
      <c r="AV126" s="12" t="s">
        <v>135</v>
      </c>
      <c r="AW126" s="12" t="s">
        <v>33</v>
      </c>
      <c r="AX126" s="12" t="s">
        <v>80</v>
      </c>
      <c r="AY126" s="220" t="s">
        <v>136</v>
      </c>
    </row>
    <row r="127" s="2" customFormat="1" ht="16.5" customHeight="1">
      <c r="A127" s="37"/>
      <c r="B127" s="38"/>
      <c r="C127" s="175" t="s">
        <v>203</v>
      </c>
      <c r="D127" s="175" t="s">
        <v>130</v>
      </c>
      <c r="E127" s="176" t="s">
        <v>204</v>
      </c>
      <c r="F127" s="177" t="s">
        <v>205</v>
      </c>
      <c r="G127" s="178" t="s">
        <v>149</v>
      </c>
      <c r="H127" s="179">
        <v>821.39599999999996</v>
      </c>
      <c r="I127" s="180"/>
      <c r="J127" s="181">
        <f>ROUND(I127*H127,2)</f>
        <v>0</v>
      </c>
      <c r="K127" s="177" t="s">
        <v>134</v>
      </c>
      <c r="L127" s="43"/>
      <c r="M127" s="182" t="s">
        <v>19</v>
      </c>
      <c r="N127" s="183" t="s">
        <v>43</v>
      </c>
      <c r="O127" s="83"/>
      <c r="P127" s="184">
        <f>O127*H127</f>
        <v>0</v>
      </c>
      <c r="Q127" s="184">
        <v>0</v>
      </c>
      <c r="R127" s="184">
        <f>Q127*H127</f>
        <v>0</v>
      </c>
      <c r="S127" s="184">
        <v>0</v>
      </c>
      <c r="T127" s="185">
        <f>S127*H127</f>
        <v>0</v>
      </c>
      <c r="U127" s="37"/>
      <c r="V127" s="37"/>
      <c r="W127" s="37"/>
      <c r="X127" s="37"/>
      <c r="Y127" s="37"/>
      <c r="Z127" s="37"/>
      <c r="AA127" s="37"/>
      <c r="AB127" s="37"/>
      <c r="AC127" s="37"/>
      <c r="AD127" s="37"/>
      <c r="AE127" s="37"/>
      <c r="AR127" s="186" t="s">
        <v>135</v>
      </c>
      <c r="AT127" s="186" t="s">
        <v>130</v>
      </c>
      <c r="AU127" s="186" t="s">
        <v>72</v>
      </c>
      <c r="AY127" s="16" t="s">
        <v>136</v>
      </c>
      <c r="BE127" s="187">
        <f>IF(N127="základní",J127,0)</f>
        <v>0</v>
      </c>
      <c r="BF127" s="187">
        <f>IF(N127="snížená",J127,0)</f>
        <v>0</v>
      </c>
      <c r="BG127" s="187">
        <f>IF(N127="zákl. přenesená",J127,0)</f>
        <v>0</v>
      </c>
      <c r="BH127" s="187">
        <f>IF(N127="sníž. přenesená",J127,0)</f>
        <v>0</v>
      </c>
      <c r="BI127" s="187">
        <f>IF(N127="nulová",J127,0)</f>
        <v>0</v>
      </c>
      <c r="BJ127" s="16" t="s">
        <v>80</v>
      </c>
      <c r="BK127" s="187">
        <f>ROUND(I127*H127,2)</f>
        <v>0</v>
      </c>
      <c r="BL127" s="16" t="s">
        <v>135</v>
      </c>
      <c r="BM127" s="186" t="s">
        <v>206</v>
      </c>
    </row>
    <row r="128" s="10" customFormat="1">
      <c r="A128" s="10"/>
      <c r="B128" s="188"/>
      <c r="C128" s="189"/>
      <c r="D128" s="190" t="s">
        <v>137</v>
      </c>
      <c r="E128" s="191" t="s">
        <v>19</v>
      </c>
      <c r="F128" s="192" t="s">
        <v>207</v>
      </c>
      <c r="G128" s="189"/>
      <c r="H128" s="191" t="s">
        <v>19</v>
      </c>
      <c r="I128" s="193"/>
      <c r="J128" s="189"/>
      <c r="K128" s="189"/>
      <c r="L128" s="194"/>
      <c r="M128" s="195"/>
      <c r="N128" s="196"/>
      <c r="O128" s="196"/>
      <c r="P128" s="196"/>
      <c r="Q128" s="196"/>
      <c r="R128" s="196"/>
      <c r="S128" s="196"/>
      <c r="T128" s="197"/>
      <c r="U128" s="10"/>
      <c r="V128" s="10"/>
      <c r="W128" s="10"/>
      <c r="X128" s="10"/>
      <c r="Y128" s="10"/>
      <c r="Z128" s="10"/>
      <c r="AA128" s="10"/>
      <c r="AB128" s="10"/>
      <c r="AC128" s="10"/>
      <c r="AD128" s="10"/>
      <c r="AE128" s="10"/>
      <c r="AT128" s="198" t="s">
        <v>137</v>
      </c>
      <c r="AU128" s="198" t="s">
        <v>72</v>
      </c>
      <c r="AV128" s="10" t="s">
        <v>80</v>
      </c>
      <c r="AW128" s="10" t="s">
        <v>33</v>
      </c>
      <c r="AX128" s="10" t="s">
        <v>72</v>
      </c>
      <c r="AY128" s="198" t="s">
        <v>136</v>
      </c>
    </row>
    <row r="129" s="11" customFormat="1">
      <c r="A129" s="11"/>
      <c r="B129" s="199"/>
      <c r="C129" s="200"/>
      <c r="D129" s="190" t="s">
        <v>137</v>
      </c>
      <c r="E129" s="201" t="s">
        <v>19</v>
      </c>
      <c r="F129" s="202" t="s">
        <v>202</v>
      </c>
      <c r="G129" s="200"/>
      <c r="H129" s="203">
        <v>821.39599999999996</v>
      </c>
      <c r="I129" s="204"/>
      <c r="J129" s="200"/>
      <c r="K129" s="200"/>
      <c r="L129" s="205"/>
      <c r="M129" s="206"/>
      <c r="N129" s="207"/>
      <c r="O129" s="207"/>
      <c r="P129" s="207"/>
      <c r="Q129" s="207"/>
      <c r="R129" s="207"/>
      <c r="S129" s="207"/>
      <c r="T129" s="208"/>
      <c r="U129" s="11"/>
      <c r="V129" s="11"/>
      <c r="W129" s="11"/>
      <c r="X129" s="11"/>
      <c r="Y129" s="11"/>
      <c r="Z129" s="11"/>
      <c r="AA129" s="11"/>
      <c r="AB129" s="11"/>
      <c r="AC129" s="11"/>
      <c r="AD129" s="11"/>
      <c r="AE129" s="11"/>
      <c r="AT129" s="209" t="s">
        <v>137</v>
      </c>
      <c r="AU129" s="209" t="s">
        <v>72</v>
      </c>
      <c r="AV129" s="11" t="s">
        <v>82</v>
      </c>
      <c r="AW129" s="11" t="s">
        <v>33</v>
      </c>
      <c r="AX129" s="11" t="s">
        <v>72</v>
      </c>
      <c r="AY129" s="209" t="s">
        <v>136</v>
      </c>
    </row>
    <row r="130" s="12" customFormat="1">
      <c r="A130" s="12"/>
      <c r="B130" s="210"/>
      <c r="C130" s="211"/>
      <c r="D130" s="190" t="s">
        <v>137</v>
      </c>
      <c r="E130" s="212" t="s">
        <v>19</v>
      </c>
      <c r="F130" s="213" t="s">
        <v>140</v>
      </c>
      <c r="G130" s="211"/>
      <c r="H130" s="214">
        <v>821.39599999999996</v>
      </c>
      <c r="I130" s="215"/>
      <c r="J130" s="211"/>
      <c r="K130" s="211"/>
      <c r="L130" s="216"/>
      <c r="M130" s="217"/>
      <c r="N130" s="218"/>
      <c r="O130" s="218"/>
      <c r="P130" s="218"/>
      <c r="Q130" s="218"/>
      <c r="R130" s="218"/>
      <c r="S130" s="218"/>
      <c r="T130" s="219"/>
      <c r="U130" s="12"/>
      <c r="V130" s="12"/>
      <c r="W130" s="12"/>
      <c r="X130" s="12"/>
      <c r="Y130" s="12"/>
      <c r="Z130" s="12"/>
      <c r="AA130" s="12"/>
      <c r="AB130" s="12"/>
      <c r="AC130" s="12"/>
      <c r="AD130" s="12"/>
      <c r="AE130" s="12"/>
      <c r="AT130" s="220" t="s">
        <v>137</v>
      </c>
      <c r="AU130" s="220" t="s">
        <v>72</v>
      </c>
      <c r="AV130" s="12" t="s">
        <v>135</v>
      </c>
      <c r="AW130" s="12" t="s">
        <v>33</v>
      </c>
      <c r="AX130" s="12" t="s">
        <v>80</v>
      </c>
      <c r="AY130" s="220" t="s">
        <v>136</v>
      </c>
    </row>
    <row r="131" s="2" customFormat="1" ht="24.15" customHeight="1">
      <c r="A131" s="37"/>
      <c r="B131" s="38"/>
      <c r="C131" s="175" t="s">
        <v>167</v>
      </c>
      <c r="D131" s="175" t="s">
        <v>130</v>
      </c>
      <c r="E131" s="176" t="s">
        <v>208</v>
      </c>
      <c r="F131" s="177" t="s">
        <v>209</v>
      </c>
      <c r="G131" s="178" t="s">
        <v>149</v>
      </c>
      <c r="H131" s="179">
        <v>821.39599999999996</v>
      </c>
      <c r="I131" s="180"/>
      <c r="J131" s="181">
        <f>ROUND(I131*H131,2)</f>
        <v>0</v>
      </c>
      <c r="K131" s="177" t="s">
        <v>134</v>
      </c>
      <c r="L131" s="43"/>
      <c r="M131" s="182" t="s">
        <v>19</v>
      </c>
      <c r="N131" s="183" t="s">
        <v>43</v>
      </c>
      <c r="O131" s="83"/>
      <c r="P131" s="184">
        <f>O131*H131</f>
        <v>0</v>
      </c>
      <c r="Q131" s="184">
        <v>0</v>
      </c>
      <c r="R131" s="184">
        <f>Q131*H131</f>
        <v>0</v>
      </c>
      <c r="S131" s="184">
        <v>0</v>
      </c>
      <c r="T131" s="185">
        <f>S131*H131</f>
        <v>0</v>
      </c>
      <c r="U131" s="37"/>
      <c r="V131" s="37"/>
      <c r="W131" s="37"/>
      <c r="X131" s="37"/>
      <c r="Y131" s="37"/>
      <c r="Z131" s="37"/>
      <c r="AA131" s="37"/>
      <c r="AB131" s="37"/>
      <c r="AC131" s="37"/>
      <c r="AD131" s="37"/>
      <c r="AE131" s="37"/>
      <c r="AR131" s="186" t="s">
        <v>135</v>
      </c>
      <c r="AT131" s="186" t="s">
        <v>130</v>
      </c>
      <c r="AU131" s="186" t="s">
        <v>72</v>
      </c>
      <c r="AY131" s="16" t="s">
        <v>136</v>
      </c>
      <c r="BE131" s="187">
        <f>IF(N131="základní",J131,0)</f>
        <v>0</v>
      </c>
      <c r="BF131" s="187">
        <f>IF(N131="snížená",J131,0)</f>
        <v>0</v>
      </c>
      <c r="BG131" s="187">
        <f>IF(N131="zákl. přenesená",J131,0)</f>
        <v>0</v>
      </c>
      <c r="BH131" s="187">
        <f>IF(N131="sníž. přenesená",J131,0)</f>
        <v>0</v>
      </c>
      <c r="BI131" s="187">
        <f>IF(N131="nulová",J131,0)</f>
        <v>0</v>
      </c>
      <c r="BJ131" s="16" t="s">
        <v>80</v>
      </c>
      <c r="BK131" s="187">
        <f>ROUND(I131*H131,2)</f>
        <v>0</v>
      </c>
      <c r="BL131" s="16" t="s">
        <v>135</v>
      </c>
      <c r="BM131" s="186" t="s">
        <v>210</v>
      </c>
    </row>
    <row r="132" s="10" customFormat="1">
      <c r="A132" s="10"/>
      <c r="B132" s="188"/>
      <c r="C132" s="189"/>
      <c r="D132" s="190" t="s">
        <v>137</v>
      </c>
      <c r="E132" s="191" t="s">
        <v>19</v>
      </c>
      <c r="F132" s="192" t="s">
        <v>211</v>
      </c>
      <c r="G132" s="189"/>
      <c r="H132" s="191" t="s">
        <v>19</v>
      </c>
      <c r="I132" s="193"/>
      <c r="J132" s="189"/>
      <c r="K132" s="189"/>
      <c r="L132" s="194"/>
      <c r="M132" s="195"/>
      <c r="N132" s="196"/>
      <c r="O132" s="196"/>
      <c r="P132" s="196"/>
      <c r="Q132" s="196"/>
      <c r="R132" s="196"/>
      <c r="S132" s="196"/>
      <c r="T132" s="197"/>
      <c r="U132" s="10"/>
      <c r="V132" s="10"/>
      <c r="W132" s="10"/>
      <c r="X132" s="10"/>
      <c r="Y132" s="10"/>
      <c r="Z132" s="10"/>
      <c r="AA132" s="10"/>
      <c r="AB132" s="10"/>
      <c r="AC132" s="10"/>
      <c r="AD132" s="10"/>
      <c r="AE132" s="10"/>
      <c r="AT132" s="198" t="s">
        <v>137</v>
      </c>
      <c r="AU132" s="198" t="s">
        <v>72</v>
      </c>
      <c r="AV132" s="10" t="s">
        <v>80</v>
      </c>
      <c r="AW132" s="10" t="s">
        <v>33</v>
      </c>
      <c r="AX132" s="10" t="s">
        <v>72</v>
      </c>
      <c r="AY132" s="198" t="s">
        <v>136</v>
      </c>
    </row>
    <row r="133" s="11" customFormat="1">
      <c r="A133" s="11"/>
      <c r="B133" s="199"/>
      <c r="C133" s="200"/>
      <c r="D133" s="190" t="s">
        <v>137</v>
      </c>
      <c r="E133" s="201" t="s">
        <v>19</v>
      </c>
      <c r="F133" s="202" t="s">
        <v>202</v>
      </c>
      <c r="G133" s="200"/>
      <c r="H133" s="203">
        <v>821.39599999999996</v>
      </c>
      <c r="I133" s="204"/>
      <c r="J133" s="200"/>
      <c r="K133" s="200"/>
      <c r="L133" s="205"/>
      <c r="M133" s="206"/>
      <c r="N133" s="207"/>
      <c r="O133" s="207"/>
      <c r="P133" s="207"/>
      <c r="Q133" s="207"/>
      <c r="R133" s="207"/>
      <c r="S133" s="207"/>
      <c r="T133" s="208"/>
      <c r="U133" s="11"/>
      <c r="V133" s="11"/>
      <c r="W133" s="11"/>
      <c r="X133" s="11"/>
      <c r="Y133" s="11"/>
      <c r="Z133" s="11"/>
      <c r="AA133" s="11"/>
      <c r="AB133" s="11"/>
      <c r="AC133" s="11"/>
      <c r="AD133" s="11"/>
      <c r="AE133" s="11"/>
      <c r="AT133" s="209" t="s">
        <v>137</v>
      </c>
      <c r="AU133" s="209" t="s">
        <v>72</v>
      </c>
      <c r="AV133" s="11" t="s">
        <v>82</v>
      </c>
      <c r="AW133" s="11" t="s">
        <v>33</v>
      </c>
      <c r="AX133" s="11" t="s">
        <v>72</v>
      </c>
      <c r="AY133" s="209" t="s">
        <v>136</v>
      </c>
    </row>
    <row r="134" s="12" customFormat="1">
      <c r="A134" s="12"/>
      <c r="B134" s="210"/>
      <c r="C134" s="211"/>
      <c r="D134" s="190" t="s">
        <v>137</v>
      </c>
      <c r="E134" s="212" t="s">
        <v>19</v>
      </c>
      <c r="F134" s="213" t="s">
        <v>140</v>
      </c>
      <c r="G134" s="211"/>
      <c r="H134" s="214">
        <v>821.39599999999996</v>
      </c>
      <c r="I134" s="215"/>
      <c r="J134" s="211"/>
      <c r="K134" s="211"/>
      <c r="L134" s="216"/>
      <c r="M134" s="217"/>
      <c r="N134" s="218"/>
      <c r="O134" s="218"/>
      <c r="P134" s="218"/>
      <c r="Q134" s="218"/>
      <c r="R134" s="218"/>
      <c r="S134" s="218"/>
      <c r="T134" s="219"/>
      <c r="U134" s="12"/>
      <c r="V134" s="12"/>
      <c r="W134" s="12"/>
      <c r="X134" s="12"/>
      <c r="Y134" s="12"/>
      <c r="Z134" s="12"/>
      <c r="AA134" s="12"/>
      <c r="AB134" s="12"/>
      <c r="AC134" s="12"/>
      <c r="AD134" s="12"/>
      <c r="AE134" s="12"/>
      <c r="AT134" s="220" t="s">
        <v>137</v>
      </c>
      <c r="AU134" s="220" t="s">
        <v>72</v>
      </c>
      <c r="AV134" s="12" t="s">
        <v>135</v>
      </c>
      <c r="AW134" s="12" t="s">
        <v>33</v>
      </c>
      <c r="AX134" s="12" t="s">
        <v>80</v>
      </c>
      <c r="AY134" s="220" t="s">
        <v>136</v>
      </c>
    </row>
    <row r="135" s="2" customFormat="1" ht="16.5" customHeight="1">
      <c r="A135" s="37"/>
      <c r="B135" s="38"/>
      <c r="C135" s="175" t="s">
        <v>8</v>
      </c>
      <c r="D135" s="175" t="s">
        <v>130</v>
      </c>
      <c r="E135" s="176" t="s">
        <v>212</v>
      </c>
      <c r="F135" s="177" t="s">
        <v>213</v>
      </c>
      <c r="G135" s="178" t="s">
        <v>149</v>
      </c>
      <c r="H135" s="179">
        <v>821.39599999999996</v>
      </c>
      <c r="I135" s="180"/>
      <c r="J135" s="181">
        <f>ROUND(I135*H135,2)</f>
        <v>0</v>
      </c>
      <c r="K135" s="177" t="s">
        <v>134</v>
      </c>
      <c r="L135" s="43"/>
      <c r="M135" s="182" t="s">
        <v>19</v>
      </c>
      <c r="N135" s="183" t="s">
        <v>43</v>
      </c>
      <c r="O135" s="83"/>
      <c r="P135" s="184">
        <f>O135*H135</f>
        <v>0</v>
      </c>
      <c r="Q135" s="184">
        <v>0</v>
      </c>
      <c r="R135" s="184">
        <f>Q135*H135</f>
        <v>0</v>
      </c>
      <c r="S135" s="184">
        <v>0</v>
      </c>
      <c r="T135" s="185">
        <f>S135*H135</f>
        <v>0</v>
      </c>
      <c r="U135" s="37"/>
      <c r="V135" s="37"/>
      <c r="W135" s="37"/>
      <c r="X135" s="37"/>
      <c r="Y135" s="37"/>
      <c r="Z135" s="37"/>
      <c r="AA135" s="37"/>
      <c r="AB135" s="37"/>
      <c r="AC135" s="37"/>
      <c r="AD135" s="37"/>
      <c r="AE135" s="37"/>
      <c r="AR135" s="186" t="s">
        <v>135</v>
      </c>
      <c r="AT135" s="186" t="s">
        <v>130</v>
      </c>
      <c r="AU135" s="186" t="s">
        <v>72</v>
      </c>
      <c r="AY135" s="16" t="s">
        <v>136</v>
      </c>
      <c r="BE135" s="187">
        <f>IF(N135="základní",J135,0)</f>
        <v>0</v>
      </c>
      <c r="BF135" s="187">
        <f>IF(N135="snížená",J135,0)</f>
        <v>0</v>
      </c>
      <c r="BG135" s="187">
        <f>IF(N135="zákl. přenesená",J135,0)</f>
        <v>0</v>
      </c>
      <c r="BH135" s="187">
        <f>IF(N135="sníž. přenesená",J135,0)</f>
        <v>0</v>
      </c>
      <c r="BI135" s="187">
        <f>IF(N135="nulová",J135,0)</f>
        <v>0</v>
      </c>
      <c r="BJ135" s="16" t="s">
        <v>80</v>
      </c>
      <c r="BK135" s="187">
        <f>ROUND(I135*H135,2)</f>
        <v>0</v>
      </c>
      <c r="BL135" s="16" t="s">
        <v>135</v>
      </c>
      <c r="BM135" s="186" t="s">
        <v>214</v>
      </c>
    </row>
    <row r="136" s="10" customFormat="1">
      <c r="A136" s="10"/>
      <c r="B136" s="188"/>
      <c r="C136" s="189"/>
      <c r="D136" s="190" t="s">
        <v>137</v>
      </c>
      <c r="E136" s="191" t="s">
        <v>19</v>
      </c>
      <c r="F136" s="192" t="s">
        <v>215</v>
      </c>
      <c r="G136" s="189"/>
      <c r="H136" s="191" t="s">
        <v>19</v>
      </c>
      <c r="I136" s="193"/>
      <c r="J136" s="189"/>
      <c r="K136" s="189"/>
      <c r="L136" s="194"/>
      <c r="M136" s="195"/>
      <c r="N136" s="196"/>
      <c r="O136" s="196"/>
      <c r="P136" s="196"/>
      <c r="Q136" s="196"/>
      <c r="R136" s="196"/>
      <c r="S136" s="196"/>
      <c r="T136" s="197"/>
      <c r="U136" s="10"/>
      <c r="V136" s="10"/>
      <c r="W136" s="10"/>
      <c r="X136" s="10"/>
      <c r="Y136" s="10"/>
      <c r="Z136" s="10"/>
      <c r="AA136" s="10"/>
      <c r="AB136" s="10"/>
      <c r="AC136" s="10"/>
      <c r="AD136" s="10"/>
      <c r="AE136" s="10"/>
      <c r="AT136" s="198" t="s">
        <v>137</v>
      </c>
      <c r="AU136" s="198" t="s">
        <v>72</v>
      </c>
      <c r="AV136" s="10" t="s">
        <v>80</v>
      </c>
      <c r="AW136" s="10" t="s">
        <v>33</v>
      </c>
      <c r="AX136" s="10" t="s">
        <v>72</v>
      </c>
      <c r="AY136" s="198" t="s">
        <v>136</v>
      </c>
    </row>
    <row r="137" s="11" customFormat="1">
      <c r="A137" s="11"/>
      <c r="B137" s="199"/>
      <c r="C137" s="200"/>
      <c r="D137" s="190" t="s">
        <v>137</v>
      </c>
      <c r="E137" s="201" t="s">
        <v>19</v>
      </c>
      <c r="F137" s="202" t="s">
        <v>216</v>
      </c>
      <c r="G137" s="200"/>
      <c r="H137" s="203">
        <v>821.39599999999996</v>
      </c>
      <c r="I137" s="204"/>
      <c r="J137" s="200"/>
      <c r="K137" s="200"/>
      <c r="L137" s="205"/>
      <c r="M137" s="206"/>
      <c r="N137" s="207"/>
      <c r="O137" s="207"/>
      <c r="P137" s="207"/>
      <c r="Q137" s="207"/>
      <c r="R137" s="207"/>
      <c r="S137" s="207"/>
      <c r="T137" s="208"/>
      <c r="U137" s="11"/>
      <c r="V137" s="11"/>
      <c r="W137" s="11"/>
      <c r="X137" s="11"/>
      <c r="Y137" s="11"/>
      <c r="Z137" s="11"/>
      <c r="AA137" s="11"/>
      <c r="AB137" s="11"/>
      <c r="AC137" s="11"/>
      <c r="AD137" s="11"/>
      <c r="AE137" s="11"/>
      <c r="AT137" s="209" t="s">
        <v>137</v>
      </c>
      <c r="AU137" s="209" t="s">
        <v>72</v>
      </c>
      <c r="AV137" s="11" t="s">
        <v>82</v>
      </c>
      <c r="AW137" s="11" t="s">
        <v>33</v>
      </c>
      <c r="AX137" s="11" t="s">
        <v>72</v>
      </c>
      <c r="AY137" s="209" t="s">
        <v>136</v>
      </c>
    </row>
    <row r="138" s="12" customFormat="1">
      <c r="A138" s="12"/>
      <c r="B138" s="210"/>
      <c r="C138" s="211"/>
      <c r="D138" s="190" t="s">
        <v>137</v>
      </c>
      <c r="E138" s="212" t="s">
        <v>19</v>
      </c>
      <c r="F138" s="213" t="s">
        <v>140</v>
      </c>
      <c r="G138" s="211"/>
      <c r="H138" s="214">
        <v>821.39599999999996</v>
      </c>
      <c r="I138" s="215"/>
      <c r="J138" s="211"/>
      <c r="K138" s="211"/>
      <c r="L138" s="216"/>
      <c r="M138" s="217"/>
      <c r="N138" s="218"/>
      <c r="O138" s="218"/>
      <c r="P138" s="218"/>
      <c r="Q138" s="218"/>
      <c r="R138" s="218"/>
      <c r="S138" s="218"/>
      <c r="T138" s="219"/>
      <c r="U138" s="12"/>
      <c r="V138" s="12"/>
      <c r="W138" s="12"/>
      <c r="X138" s="12"/>
      <c r="Y138" s="12"/>
      <c r="Z138" s="12"/>
      <c r="AA138" s="12"/>
      <c r="AB138" s="12"/>
      <c r="AC138" s="12"/>
      <c r="AD138" s="12"/>
      <c r="AE138" s="12"/>
      <c r="AT138" s="220" t="s">
        <v>137</v>
      </c>
      <c r="AU138" s="220" t="s">
        <v>72</v>
      </c>
      <c r="AV138" s="12" t="s">
        <v>135</v>
      </c>
      <c r="AW138" s="12" t="s">
        <v>33</v>
      </c>
      <c r="AX138" s="12" t="s">
        <v>80</v>
      </c>
      <c r="AY138" s="220" t="s">
        <v>136</v>
      </c>
    </row>
    <row r="139" s="2" customFormat="1" ht="16.5" customHeight="1">
      <c r="A139" s="37"/>
      <c r="B139" s="38"/>
      <c r="C139" s="175" t="s">
        <v>172</v>
      </c>
      <c r="D139" s="175" t="s">
        <v>130</v>
      </c>
      <c r="E139" s="176" t="s">
        <v>217</v>
      </c>
      <c r="F139" s="177" t="s">
        <v>218</v>
      </c>
      <c r="G139" s="178" t="s">
        <v>149</v>
      </c>
      <c r="H139" s="179">
        <v>171.83699999999999</v>
      </c>
      <c r="I139" s="180"/>
      <c r="J139" s="181">
        <f>ROUND(I139*H139,2)</f>
        <v>0</v>
      </c>
      <c r="K139" s="177" t="s">
        <v>134</v>
      </c>
      <c r="L139" s="43"/>
      <c r="M139" s="182" t="s">
        <v>19</v>
      </c>
      <c r="N139" s="183" t="s">
        <v>43</v>
      </c>
      <c r="O139" s="83"/>
      <c r="P139" s="184">
        <f>O139*H139</f>
        <v>0</v>
      </c>
      <c r="Q139" s="184">
        <v>0</v>
      </c>
      <c r="R139" s="184">
        <f>Q139*H139</f>
        <v>0</v>
      </c>
      <c r="S139" s="184">
        <v>0</v>
      </c>
      <c r="T139" s="185">
        <f>S139*H139</f>
        <v>0</v>
      </c>
      <c r="U139" s="37"/>
      <c r="V139" s="37"/>
      <c r="W139" s="37"/>
      <c r="X139" s="37"/>
      <c r="Y139" s="37"/>
      <c r="Z139" s="37"/>
      <c r="AA139" s="37"/>
      <c r="AB139" s="37"/>
      <c r="AC139" s="37"/>
      <c r="AD139" s="37"/>
      <c r="AE139" s="37"/>
      <c r="AR139" s="186" t="s">
        <v>135</v>
      </c>
      <c r="AT139" s="186" t="s">
        <v>130</v>
      </c>
      <c r="AU139" s="186" t="s">
        <v>72</v>
      </c>
      <c r="AY139" s="16" t="s">
        <v>136</v>
      </c>
      <c r="BE139" s="187">
        <f>IF(N139="základní",J139,0)</f>
        <v>0</v>
      </c>
      <c r="BF139" s="187">
        <f>IF(N139="snížená",J139,0)</f>
        <v>0</v>
      </c>
      <c r="BG139" s="187">
        <f>IF(N139="zákl. přenesená",J139,0)</f>
        <v>0</v>
      </c>
      <c r="BH139" s="187">
        <f>IF(N139="sníž. přenesená",J139,0)</f>
        <v>0</v>
      </c>
      <c r="BI139" s="187">
        <f>IF(N139="nulová",J139,0)</f>
        <v>0</v>
      </c>
      <c r="BJ139" s="16" t="s">
        <v>80</v>
      </c>
      <c r="BK139" s="187">
        <f>ROUND(I139*H139,2)</f>
        <v>0</v>
      </c>
      <c r="BL139" s="16" t="s">
        <v>135</v>
      </c>
      <c r="BM139" s="186" t="s">
        <v>219</v>
      </c>
    </row>
    <row r="140" s="10" customFormat="1">
      <c r="A140" s="10"/>
      <c r="B140" s="188"/>
      <c r="C140" s="189"/>
      <c r="D140" s="190" t="s">
        <v>137</v>
      </c>
      <c r="E140" s="191" t="s">
        <v>19</v>
      </c>
      <c r="F140" s="192" t="s">
        <v>220</v>
      </c>
      <c r="G140" s="189"/>
      <c r="H140" s="191" t="s">
        <v>19</v>
      </c>
      <c r="I140" s="193"/>
      <c r="J140" s="189"/>
      <c r="K140" s="189"/>
      <c r="L140" s="194"/>
      <c r="M140" s="195"/>
      <c r="N140" s="196"/>
      <c r="O140" s="196"/>
      <c r="P140" s="196"/>
      <c r="Q140" s="196"/>
      <c r="R140" s="196"/>
      <c r="S140" s="196"/>
      <c r="T140" s="197"/>
      <c r="U140" s="10"/>
      <c r="V140" s="10"/>
      <c r="W140" s="10"/>
      <c r="X140" s="10"/>
      <c r="Y140" s="10"/>
      <c r="Z140" s="10"/>
      <c r="AA140" s="10"/>
      <c r="AB140" s="10"/>
      <c r="AC140" s="10"/>
      <c r="AD140" s="10"/>
      <c r="AE140" s="10"/>
      <c r="AT140" s="198" t="s">
        <v>137</v>
      </c>
      <c r="AU140" s="198" t="s">
        <v>72</v>
      </c>
      <c r="AV140" s="10" t="s">
        <v>80</v>
      </c>
      <c r="AW140" s="10" t="s">
        <v>33</v>
      </c>
      <c r="AX140" s="10" t="s">
        <v>72</v>
      </c>
      <c r="AY140" s="198" t="s">
        <v>136</v>
      </c>
    </row>
    <row r="141" s="10" customFormat="1">
      <c r="A141" s="10"/>
      <c r="B141" s="188"/>
      <c r="C141" s="189"/>
      <c r="D141" s="190" t="s">
        <v>137</v>
      </c>
      <c r="E141" s="191" t="s">
        <v>19</v>
      </c>
      <c r="F141" s="192" t="s">
        <v>221</v>
      </c>
      <c r="G141" s="189"/>
      <c r="H141" s="191" t="s">
        <v>19</v>
      </c>
      <c r="I141" s="193"/>
      <c r="J141" s="189"/>
      <c r="K141" s="189"/>
      <c r="L141" s="194"/>
      <c r="M141" s="195"/>
      <c r="N141" s="196"/>
      <c r="O141" s="196"/>
      <c r="P141" s="196"/>
      <c r="Q141" s="196"/>
      <c r="R141" s="196"/>
      <c r="S141" s="196"/>
      <c r="T141" s="197"/>
      <c r="U141" s="10"/>
      <c r="V141" s="10"/>
      <c r="W141" s="10"/>
      <c r="X141" s="10"/>
      <c r="Y141" s="10"/>
      <c r="Z141" s="10"/>
      <c r="AA141" s="10"/>
      <c r="AB141" s="10"/>
      <c r="AC141" s="10"/>
      <c r="AD141" s="10"/>
      <c r="AE141" s="10"/>
      <c r="AT141" s="198" t="s">
        <v>137</v>
      </c>
      <c r="AU141" s="198" t="s">
        <v>72</v>
      </c>
      <c r="AV141" s="10" t="s">
        <v>80</v>
      </c>
      <c r="AW141" s="10" t="s">
        <v>33</v>
      </c>
      <c r="AX141" s="10" t="s">
        <v>72</v>
      </c>
      <c r="AY141" s="198" t="s">
        <v>136</v>
      </c>
    </row>
    <row r="142" s="10" customFormat="1">
      <c r="A142" s="10"/>
      <c r="B142" s="188"/>
      <c r="C142" s="189"/>
      <c r="D142" s="190" t="s">
        <v>137</v>
      </c>
      <c r="E142" s="191" t="s">
        <v>19</v>
      </c>
      <c r="F142" s="192" t="s">
        <v>222</v>
      </c>
      <c r="G142" s="189"/>
      <c r="H142" s="191" t="s">
        <v>19</v>
      </c>
      <c r="I142" s="193"/>
      <c r="J142" s="189"/>
      <c r="K142" s="189"/>
      <c r="L142" s="194"/>
      <c r="M142" s="195"/>
      <c r="N142" s="196"/>
      <c r="O142" s="196"/>
      <c r="P142" s="196"/>
      <c r="Q142" s="196"/>
      <c r="R142" s="196"/>
      <c r="S142" s="196"/>
      <c r="T142" s="197"/>
      <c r="U142" s="10"/>
      <c r="V142" s="10"/>
      <c r="W142" s="10"/>
      <c r="X142" s="10"/>
      <c r="Y142" s="10"/>
      <c r="Z142" s="10"/>
      <c r="AA142" s="10"/>
      <c r="AB142" s="10"/>
      <c r="AC142" s="10"/>
      <c r="AD142" s="10"/>
      <c r="AE142" s="10"/>
      <c r="AT142" s="198" t="s">
        <v>137</v>
      </c>
      <c r="AU142" s="198" t="s">
        <v>72</v>
      </c>
      <c r="AV142" s="10" t="s">
        <v>80</v>
      </c>
      <c r="AW142" s="10" t="s">
        <v>33</v>
      </c>
      <c r="AX142" s="10" t="s">
        <v>72</v>
      </c>
      <c r="AY142" s="198" t="s">
        <v>136</v>
      </c>
    </row>
    <row r="143" s="11" customFormat="1">
      <c r="A143" s="11"/>
      <c r="B143" s="199"/>
      <c r="C143" s="200"/>
      <c r="D143" s="190" t="s">
        <v>137</v>
      </c>
      <c r="E143" s="201" t="s">
        <v>19</v>
      </c>
      <c r="F143" s="202" t="s">
        <v>223</v>
      </c>
      <c r="G143" s="200"/>
      <c r="H143" s="203">
        <v>171.83699999999999</v>
      </c>
      <c r="I143" s="204"/>
      <c r="J143" s="200"/>
      <c r="K143" s="200"/>
      <c r="L143" s="205"/>
      <c r="M143" s="206"/>
      <c r="N143" s="207"/>
      <c r="O143" s="207"/>
      <c r="P143" s="207"/>
      <c r="Q143" s="207"/>
      <c r="R143" s="207"/>
      <c r="S143" s="207"/>
      <c r="T143" s="208"/>
      <c r="U143" s="11"/>
      <c r="V143" s="11"/>
      <c r="W143" s="11"/>
      <c r="X143" s="11"/>
      <c r="Y143" s="11"/>
      <c r="Z143" s="11"/>
      <c r="AA143" s="11"/>
      <c r="AB143" s="11"/>
      <c r="AC143" s="11"/>
      <c r="AD143" s="11"/>
      <c r="AE143" s="11"/>
      <c r="AT143" s="209" t="s">
        <v>137</v>
      </c>
      <c r="AU143" s="209" t="s">
        <v>72</v>
      </c>
      <c r="AV143" s="11" t="s">
        <v>82</v>
      </c>
      <c r="AW143" s="11" t="s">
        <v>33</v>
      </c>
      <c r="AX143" s="11" t="s">
        <v>72</v>
      </c>
      <c r="AY143" s="209" t="s">
        <v>136</v>
      </c>
    </row>
    <row r="144" s="12" customFormat="1">
      <c r="A144" s="12"/>
      <c r="B144" s="210"/>
      <c r="C144" s="211"/>
      <c r="D144" s="190" t="s">
        <v>137</v>
      </c>
      <c r="E144" s="212" t="s">
        <v>19</v>
      </c>
      <c r="F144" s="213" t="s">
        <v>140</v>
      </c>
      <c r="G144" s="211"/>
      <c r="H144" s="214">
        <v>171.83699999999999</v>
      </c>
      <c r="I144" s="215"/>
      <c r="J144" s="211"/>
      <c r="K144" s="211"/>
      <c r="L144" s="216"/>
      <c r="M144" s="217"/>
      <c r="N144" s="218"/>
      <c r="O144" s="218"/>
      <c r="P144" s="218"/>
      <c r="Q144" s="218"/>
      <c r="R144" s="218"/>
      <c r="S144" s="218"/>
      <c r="T144" s="219"/>
      <c r="U144" s="12"/>
      <c r="V144" s="12"/>
      <c r="W144" s="12"/>
      <c r="X144" s="12"/>
      <c r="Y144" s="12"/>
      <c r="Z144" s="12"/>
      <c r="AA144" s="12"/>
      <c r="AB144" s="12"/>
      <c r="AC144" s="12"/>
      <c r="AD144" s="12"/>
      <c r="AE144" s="12"/>
      <c r="AT144" s="220" t="s">
        <v>137</v>
      </c>
      <c r="AU144" s="220" t="s">
        <v>72</v>
      </c>
      <c r="AV144" s="12" t="s">
        <v>135</v>
      </c>
      <c r="AW144" s="12" t="s">
        <v>33</v>
      </c>
      <c r="AX144" s="12" t="s">
        <v>80</v>
      </c>
      <c r="AY144" s="220" t="s">
        <v>136</v>
      </c>
    </row>
    <row r="145" s="2" customFormat="1" ht="16.5" customHeight="1">
      <c r="A145" s="37"/>
      <c r="B145" s="38"/>
      <c r="C145" s="175" t="s">
        <v>224</v>
      </c>
      <c r="D145" s="175" t="s">
        <v>130</v>
      </c>
      <c r="E145" s="176" t="s">
        <v>225</v>
      </c>
      <c r="F145" s="177" t="s">
        <v>226</v>
      </c>
      <c r="G145" s="178" t="s">
        <v>227</v>
      </c>
      <c r="H145" s="179">
        <v>423.25</v>
      </c>
      <c r="I145" s="180"/>
      <c r="J145" s="181">
        <f>ROUND(I145*H145,2)</f>
        <v>0</v>
      </c>
      <c r="K145" s="177" t="s">
        <v>134</v>
      </c>
      <c r="L145" s="43"/>
      <c r="M145" s="182" t="s">
        <v>19</v>
      </c>
      <c r="N145" s="183" t="s">
        <v>43</v>
      </c>
      <c r="O145" s="83"/>
      <c r="P145" s="184">
        <f>O145*H145</f>
        <v>0</v>
      </c>
      <c r="Q145" s="184">
        <v>0</v>
      </c>
      <c r="R145" s="184">
        <f>Q145*H145</f>
        <v>0</v>
      </c>
      <c r="S145" s="184">
        <v>0</v>
      </c>
      <c r="T145" s="185">
        <f>S145*H145</f>
        <v>0</v>
      </c>
      <c r="U145" s="37"/>
      <c r="V145" s="37"/>
      <c r="W145" s="37"/>
      <c r="X145" s="37"/>
      <c r="Y145" s="37"/>
      <c r="Z145" s="37"/>
      <c r="AA145" s="37"/>
      <c r="AB145" s="37"/>
      <c r="AC145" s="37"/>
      <c r="AD145" s="37"/>
      <c r="AE145" s="37"/>
      <c r="AR145" s="186" t="s">
        <v>135</v>
      </c>
      <c r="AT145" s="186" t="s">
        <v>130</v>
      </c>
      <c r="AU145" s="186" t="s">
        <v>72</v>
      </c>
      <c r="AY145" s="16" t="s">
        <v>136</v>
      </c>
      <c r="BE145" s="187">
        <f>IF(N145="základní",J145,0)</f>
        <v>0</v>
      </c>
      <c r="BF145" s="187">
        <f>IF(N145="snížená",J145,0)</f>
        <v>0</v>
      </c>
      <c r="BG145" s="187">
        <f>IF(N145="zákl. přenesená",J145,0)</f>
        <v>0</v>
      </c>
      <c r="BH145" s="187">
        <f>IF(N145="sníž. přenesená",J145,0)</f>
        <v>0</v>
      </c>
      <c r="BI145" s="187">
        <f>IF(N145="nulová",J145,0)</f>
        <v>0</v>
      </c>
      <c r="BJ145" s="16" t="s">
        <v>80</v>
      </c>
      <c r="BK145" s="187">
        <f>ROUND(I145*H145,2)</f>
        <v>0</v>
      </c>
      <c r="BL145" s="16" t="s">
        <v>135</v>
      </c>
      <c r="BM145" s="186" t="s">
        <v>228</v>
      </c>
    </row>
    <row r="146" s="11" customFormat="1">
      <c r="A146" s="11"/>
      <c r="B146" s="199"/>
      <c r="C146" s="200"/>
      <c r="D146" s="190" t="s">
        <v>137</v>
      </c>
      <c r="E146" s="201" t="s">
        <v>19</v>
      </c>
      <c r="F146" s="202" t="s">
        <v>229</v>
      </c>
      <c r="G146" s="200"/>
      <c r="H146" s="203">
        <v>423.25</v>
      </c>
      <c r="I146" s="204"/>
      <c r="J146" s="200"/>
      <c r="K146" s="200"/>
      <c r="L146" s="205"/>
      <c r="M146" s="206"/>
      <c r="N146" s="207"/>
      <c r="O146" s="207"/>
      <c r="P146" s="207"/>
      <c r="Q146" s="207"/>
      <c r="R146" s="207"/>
      <c r="S146" s="207"/>
      <c r="T146" s="208"/>
      <c r="U146" s="11"/>
      <c r="V146" s="11"/>
      <c r="W146" s="11"/>
      <c r="X146" s="11"/>
      <c r="Y146" s="11"/>
      <c r="Z146" s="11"/>
      <c r="AA146" s="11"/>
      <c r="AB146" s="11"/>
      <c r="AC146" s="11"/>
      <c r="AD146" s="11"/>
      <c r="AE146" s="11"/>
      <c r="AT146" s="209" t="s">
        <v>137</v>
      </c>
      <c r="AU146" s="209" t="s">
        <v>72</v>
      </c>
      <c r="AV146" s="11" t="s">
        <v>82</v>
      </c>
      <c r="AW146" s="11" t="s">
        <v>33</v>
      </c>
      <c r="AX146" s="11" t="s">
        <v>72</v>
      </c>
      <c r="AY146" s="209" t="s">
        <v>136</v>
      </c>
    </row>
    <row r="147" s="12" customFormat="1">
      <c r="A147" s="12"/>
      <c r="B147" s="210"/>
      <c r="C147" s="211"/>
      <c r="D147" s="190" t="s">
        <v>137</v>
      </c>
      <c r="E147" s="212" t="s">
        <v>19</v>
      </c>
      <c r="F147" s="213" t="s">
        <v>140</v>
      </c>
      <c r="G147" s="211"/>
      <c r="H147" s="214">
        <v>423.25</v>
      </c>
      <c r="I147" s="215"/>
      <c r="J147" s="211"/>
      <c r="K147" s="211"/>
      <c r="L147" s="216"/>
      <c r="M147" s="217"/>
      <c r="N147" s="218"/>
      <c r="O147" s="218"/>
      <c r="P147" s="218"/>
      <c r="Q147" s="218"/>
      <c r="R147" s="218"/>
      <c r="S147" s="218"/>
      <c r="T147" s="219"/>
      <c r="U147" s="12"/>
      <c r="V147" s="12"/>
      <c r="W147" s="12"/>
      <c r="X147" s="12"/>
      <c r="Y147" s="12"/>
      <c r="Z147" s="12"/>
      <c r="AA147" s="12"/>
      <c r="AB147" s="12"/>
      <c r="AC147" s="12"/>
      <c r="AD147" s="12"/>
      <c r="AE147" s="12"/>
      <c r="AT147" s="220" t="s">
        <v>137</v>
      </c>
      <c r="AU147" s="220" t="s">
        <v>72</v>
      </c>
      <c r="AV147" s="12" t="s">
        <v>135</v>
      </c>
      <c r="AW147" s="12" t="s">
        <v>33</v>
      </c>
      <c r="AX147" s="12" t="s">
        <v>80</v>
      </c>
      <c r="AY147" s="220" t="s">
        <v>136</v>
      </c>
    </row>
    <row r="148" s="2" customFormat="1" ht="16.5" customHeight="1">
      <c r="A148" s="37"/>
      <c r="B148" s="38"/>
      <c r="C148" s="175" t="s">
        <v>177</v>
      </c>
      <c r="D148" s="175" t="s">
        <v>130</v>
      </c>
      <c r="E148" s="176" t="s">
        <v>230</v>
      </c>
      <c r="F148" s="177" t="s">
        <v>231</v>
      </c>
      <c r="G148" s="178" t="s">
        <v>227</v>
      </c>
      <c r="H148" s="179">
        <v>3.25</v>
      </c>
      <c r="I148" s="180"/>
      <c r="J148" s="181">
        <f>ROUND(I148*H148,2)</f>
        <v>0</v>
      </c>
      <c r="K148" s="177" t="s">
        <v>134</v>
      </c>
      <c r="L148" s="43"/>
      <c r="M148" s="182" t="s">
        <v>19</v>
      </c>
      <c r="N148" s="183" t="s">
        <v>43</v>
      </c>
      <c r="O148" s="83"/>
      <c r="P148" s="184">
        <f>O148*H148</f>
        <v>0</v>
      </c>
      <c r="Q148" s="184">
        <v>0</v>
      </c>
      <c r="R148" s="184">
        <f>Q148*H148</f>
        <v>0</v>
      </c>
      <c r="S148" s="184">
        <v>0</v>
      </c>
      <c r="T148" s="185">
        <f>S148*H148</f>
        <v>0</v>
      </c>
      <c r="U148" s="37"/>
      <c r="V148" s="37"/>
      <c r="W148" s="37"/>
      <c r="X148" s="37"/>
      <c r="Y148" s="37"/>
      <c r="Z148" s="37"/>
      <c r="AA148" s="37"/>
      <c r="AB148" s="37"/>
      <c r="AC148" s="37"/>
      <c r="AD148" s="37"/>
      <c r="AE148" s="37"/>
      <c r="AR148" s="186" t="s">
        <v>135</v>
      </c>
      <c r="AT148" s="186" t="s">
        <v>130</v>
      </c>
      <c r="AU148" s="186" t="s">
        <v>72</v>
      </c>
      <c r="AY148" s="16" t="s">
        <v>136</v>
      </c>
      <c r="BE148" s="187">
        <f>IF(N148="základní",J148,0)</f>
        <v>0</v>
      </c>
      <c r="BF148" s="187">
        <f>IF(N148="snížená",J148,0)</f>
        <v>0</v>
      </c>
      <c r="BG148" s="187">
        <f>IF(N148="zákl. přenesená",J148,0)</f>
        <v>0</v>
      </c>
      <c r="BH148" s="187">
        <f>IF(N148="sníž. přenesená",J148,0)</f>
        <v>0</v>
      </c>
      <c r="BI148" s="187">
        <f>IF(N148="nulová",J148,0)</f>
        <v>0</v>
      </c>
      <c r="BJ148" s="16" t="s">
        <v>80</v>
      </c>
      <c r="BK148" s="187">
        <f>ROUND(I148*H148,2)</f>
        <v>0</v>
      </c>
      <c r="BL148" s="16" t="s">
        <v>135</v>
      </c>
      <c r="BM148" s="186" t="s">
        <v>232</v>
      </c>
    </row>
    <row r="149" s="11" customFormat="1">
      <c r="A149" s="11"/>
      <c r="B149" s="199"/>
      <c r="C149" s="200"/>
      <c r="D149" s="190" t="s">
        <v>137</v>
      </c>
      <c r="E149" s="201" t="s">
        <v>19</v>
      </c>
      <c r="F149" s="202" t="s">
        <v>233</v>
      </c>
      <c r="G149" s="200"/>
      <c r="H149" s="203">
        <v>3.25</v>
      </c>
      <c r="I149" s="204"/>
      <c r="J149" s="200"/>
      <c r="K149" s="200"/>
      <c r="L149" s="205"/>
      <c r="M149" s="206"/>
      <c r="N149" s="207"/>
      <c r="O149" s="207"/>
      <c r="P149" s="207"/>
      <c r="Q149" s="207"/>
      <c r="R149" s="207"/>
      <c r="S149" s="207"/>
      <c r="T149" s="208"/>
      <c r="U149" s="11"/>
      <c r="V149" s="11"/>
      <c r="W149" s="11"/>
      <c r="X149" s="11"/>
      <c r="Y149" s="11"/>
      <c r="Z149" s="11"/>
      <c r="AA149" s="11"/>
      <c r="AB149" s="11"/>
      <c r="AC149" s="11"/>
      <c r="AD149" s="11"/>
      <c r="AE149" s="11"/>
      <c r="AT149" s="209" t="s">
        <v>137</v>
      </c>
      <c r="AU149" s="209" t="s">
        <v>72</v>
      </c>
      <c r="AV149" s="11" t="s">
        <v>82</v>
      </c>
      <c r="AW149" s="11" t="s">
        <v>33</v>
      </c>
      <c r="AX149" s="11" t="s">
        <v>72</v>
      </c>
      <c r="AY149" s="209" t="s">
        <v>136</v>
      </c>
    </row>
    <row r="150" s="12" customFormat="1">
      <c r="A150" s="12"/>
      <c r="B150" s="210"/>
      <c r="C150" s="211"/>
      <c r="D150" s="190" t="s">
        <v>137</v>
      </c>
      <c r="E150" s="212" t="s">
        <v>19</v>
      </c>
      <c r="F150" s="213" t="s">
        <v>140</v>
      </c>
      <c r="G150" s="211"/>
      <c r="H150" s="214">
        <v>3.25</v>
      </c>
      <c r="I150" s="215"/>
      <c r="J150" s="211"/>
      <c r="K150" s="211"/>
      <c r="L150" s="216"/>
      <c r="M150" s="217"/>
      <c r="N150" s="218"/>
      <c r="O150" s="218"/>
      <c r="P150" s="218"/>
      <c r="Q150" s="218"/>
      <c r="R150" s="218"/>
      <c r="S150" s="218"/>
      <c r="T150" s="219"/>
      <c r="U150" s="12"/>
      <c r="V150" s="12"/>
      <c r="W150" s="12"/>
      <c r="X150" s="12"/>
      <c r="Y150" s="12"/>
      <c r="Z150" s="12"/>
      <c r="AA150" s="12"/>
      <c r="AB150" s="12"/>
      <c r="AC150" s="12"/>
      <c r="AD150" s="12"/>
      <c r="AE150" s="12"/>
      <c r="AT150" s="220" t="s">
        <v>137</v>
      </c>
      <c r="AU150" s="220" t="s">
        <v>72</v>
      </c>
      <c r="AV150" s="12" t="s">
        <v>135</v>
      </c>
      <c r="AW150" s="12" t="s">
        <v>33</v>
      </c>
      <c r="AX150" s="12" t="s">
        <v>80</v>
      </c>
      <c r="AY150" s="220" t="s">
        <v>136</v>
      </c>
    </row>
    <row r="151" s="2" customFormat="1" ht="16.5" customHeight="1">
      <c r="A151" s="37"/>
      <c r="B151" s="38"/>
      <c r="C151" s="175" t="s">
        <v>234</v>
      </c>
      <c r="D151" s="175" t="s">
        <v>130</v>
      </c>
      <c r="E151" s="176" t="s">
        <v>235</v>
      </c>
      <c r="F151" s="177" t="s">
        <v>236</v>
      </c>
      <c r="G151" s="178" t="s">
        <v>237</v>
      </c>
      <c r="H151" s="179">
        <v>700</v>
      </c>
      <c r="I151" s="180"/>
      <c r="J151" s="181">
        <f>ROUND(I151*H151,2)</f>
        <v>0</v>
      </c>
      <c r="K151" s="177" t="s">
        <v>134</v>
      </c>
      <c r="L151" s="43"/>
      <c r="M151" s="182" t="s">
        <v>19</v>
      </c>
      <c r="N151" s="183" t="s">
        <v>43</v>
      </c>
      <c r="O151" s="83"/>
      <c r="P151" s="184">
        <f>O151*H151</f>
        <v>0</v>
      </c>
      <c r="Q151" s="184">
        <v>0</v>
      </c>
      <c r="R151" s="184">
        <f>Q151*H151</f>
        <v>0</v>
      </c>
      <c r="S151" s="184">
        <v>0</v>
      </c>
      <c r="T151" s="185">
        <f>S151*H151</f>
        <v>0</v>
      </c>
      <c r="U151" s="37"/>
      <c r="V151" s="37"/>
      <c r="W151" s="37"/>
      <c r="X151" s="37"/>
      <c r="Y151" s="37"/>
      <c r="Z151" s="37"/>
      <c r="AA151" s="37"/>
      <c r="AB151" s="37"/>
      <c r="AC151" s="37"/>
      <c r="AD151" s="37"/>
      <c r="AE151" s="37"/>
      <c r="AR151" s="186" t="s">
        <v>135</v>
      </c>
      <c r="AT151" s="186" t="s">
        <v>130</v>
      </c>
      <c r="AU151" s="186" t="s">
        <v>72</v>
      </c>
      <c r="AY151" s="16" t="s">
        <v>136</v>
      </c>
      <c r="BE151" s="187">
        <f>IF(N151="základní",J151,0)</f>
        <v>0</v>
      </c>
      <c r="BF151" s="187">
        <f>IF(N151="snížená",J151,0)</f>
        <v>0</v>
      </c>
      <c r="BG151" s="187">
        <f>IF(N151="zákl. přenesená",J151,0)</f>
        <v>0</v>
      </c>
      <c r="BH151" s="187">
        <f>IF(N151="sníž. přenesená",J151,0)</f>
        <v>0</v>
      </c>
      <c r="BI151" s="187">
        <f>IF(N151="nulová",J151,0)</f>
        <v>0</v>
      </c>
      <c r="BJ151" s="16" t="s">
        <v>80</v>
      </c>
      <c r="BK151" s="187">
        <f>ROUND(I151*H151,2)</f>
        <v>0</v>
      </c>
      <c r="BL151" s="16" t="s">
        <v>135</v>
      </c>
      <c r="BM151" s="186" t="s">
        <v>238</v>
      </c>
    </row>
    <row r="152" s="10" customFormat="1">
      <c r="A152" s="10"/>
      <c r="B152" s="188"/>
      <c r="C152" s="189"/>
      <c r="D152" s="190" t="s">
        <v>137</v>
      </c>
      <c r="E152" s="191" t="s">
        <v>19</v>
      </c>
      <c r="F152" s="192" t="s">
        <v>239</v>
      </c>
      <c r="G152" s="189"/>
      <c r="H152" s="191" t="s">
        <v>19</v>
      </c>
      <c r="I152" s="193"/>
      <c r="J152" s="189"/>
      <c r="K152" s="189"/>
      <c r="L152" s="194"/>
      <c r="M152" s="195"/>
      <c r="N152" s="196"/>
      <c r="O152" s="196"/>
      <c r="P152" s="196"/>
      <c r="Q152" s="196"/>
      <c r="R152" s="196"/>
      <c r="S152" s="196"/>
      <c r="T152" s="197"/>
      <c r="U152" s="10"/>
      <c r="V152" s="10"/>
      <c r="W152" s="10"/>
      <c r="X152" s="10"/>
      <c r="Y152" s="10"/>
      <c r="Z152" s="10"/>
      <c r="AA152" s="10"/>
      <c r="AB152" s="10"/>
      <c r="AC152" s="10"/>
      <c r="AD152" s="10"/>
      <c r="AE152" s="10"/>
      <c r="AT152" s="198" t="s">
        <v>137</v>
      </c>
      <c r="AU152" s="198" t="s">
        <v>72</v>
      </c>
      <c r="AV152" s="10" t="s">
        <v>80</v>
      </c>
      <c r="AW152" s="10" t="s">
        <v>33</v>
      </c>
      <c r="AX152" s="10" t="s">
        <v>72</v>
      </c>
      <c r="AY152" s="198" t="s">
        <v>136</v>
      </c>
    </row>
    <row r="153" s="11" customFormat="1">
      <c r="A153" s="11"/>
      <c r="B153" s="199"/>
      <c r="C153" s="200"/>
      <c r="D153" s="190" t="s">
        <v>137</v>
      </c>
      <c r="E153" s="201" t="s">
        <v>19</v>
      </c>
      <c r="F153" s="202" t="s">
        <v>240</v>
      </c>
      <c r="G153" s="200"/>
      <c r="H153" s="203">
        <v>700</v>
      </c>
      <c r="I153" s="204"/>
      <c r="J153" s="200"/>
      <c r="K153" s="200"/>
      <c r="L153" s="205"/>
      <c r="M153" s="206"/>
      <c r="N153" s="207"/>
      <c r="O153" s="207"/>
      <c r="P153" s="207"/>
      <c r="Q153" s="207"/>
      <c r="R153" s="207"/>
      <c r="S153" s="207"/>
      <c r="T153" s="208"/>
      <c r="U153" s="11"/>
      <c r="V153" s="11"/>
      <c r="W153" s="11"/>
      <c r="X153" s="11"/>
      <c r="Y153" s="11"/>
      <c r="Z153" s="11"/>
      <c r="AA153" s="11"/>
      <c r="AB153" s="11"/>
      <c r="AC153" s="11"/>
      <c r="AD153" s="11"/>
      <c r="AE153" s="11"/>
      <c r="AT153" s="209" t="s">
        <v>137</v>
      </c>
      <c r="AU153" s="209" t="s">
        <v>72</v>
      </c>
      <c r="AV153" s="11" t="s">
        <v>82</v>
      </c>
      <c r="AW153" s="11" t="s">
        <v>33</v>
      </c>
      <c r="AX153" s="11" t="s">
        <v>72</v>
      </c>
      <c r="AY153" s="209" t="s">
        <v>136</v>
      </c>
    </row>
    <row r="154" s="12" customFormat="1">
      <c r="A154" s="12"/>
      <c r="B154" s="210"/>
      <c r="C154" s="211"/>
      <c r="D154" s="190" t="s">
        <v>137</v>
      </c>
      <c r="E154" s="212" t="s">
        <v>19</v>
      </c>
      <c r="F154" s="213" t="s">
        <v>140</v>
      </c>
      <c r="G154" s="211"/>
      <c r="H154" s="214">
        <v>700</v>
      </c>
      <c r="I154" s="215"/>
      <c r="J154" s="211"/>
      <c r="K154" s="211"/>
      <c r="L154" s="216"/>
      <c r="M154" s="217"/>
      <c r="N154" s="218"/>
      <c r="O154" s="218"/>
      <c r="P154" s="218"/>
      <c r="Q154" s="218"/>
      <c r="R154" s="218"/>
      <c r="S154" s="218"/>
      <c r="T154" s="219"/>
      <c r="U154" s="12"/>
      <c r="V154" s="12"/>
      <c r="W154" s="12"/>
      <c r="X154" s="12"/>
      <c r="Y154" s="12"/>
      <c r="Z154" s="12"/>
      <c r="AA154" s="12"/>
      <c r="AB154" s="12"/>
      <c r="AC154" s="12"/>
      <c r="AD154" s="12"/>
      <c r="AE154" s="12"/>
      <c r="AT154" s="220" t="s">
        <v>137</v>
      </c>
      <c r="AU154" s="220" t="s">
        <v>72</v>
      </c>
      <c r="AV154" s="12" t="s">
        <v>135</v>
      </c>
      <c r="AW154" s="12" t="s">
        <v>33</v>
      </c>
      <c r="AX154" s="12" t="s">
        <v>80</v>
      </c>
      <c r="AY154" s="220" t="s">
        <v>136</v>
      </c>
    </row>
    <row r="155" s="2" customFormat="1" ht="16.5" customHeight="1">
      <c r="A155" s="37"/>
      <c r="B155" s="38"/>
      <c r="C155" s="175" t="s">
        <v>183</v>
      </c>
      <c r="D155" s="175" t="s">
        <v>130</v>
      </c>
      <c r="E155" s="176" t="s">
        <v>241</v>
      </c>
      <c r="F155" s="177" t="s">
        <v>242</v>
      </c>
      <c r="G155" s="178" t="s">
        <v>243</v>
      </c>
      <c r="H155" s="179">
        <v>30</v>
      </c>
      <c r="I155" s="180"/>
      <c r="J155" s="181">
        <f>ROUND(I155*H155,2)</f>
        <v>0</v>
      </c>
      <c r="K155" s="177" t="s">
        <v>134</v>
      </c>
      <c r="L155" s="43"/>
      <c r="M155" s="182" t="s">
        <v>19</v>
      </c>
      <c r="N155" s="183" t="s">
        <v>43</v>
      </c>
      <c r="O155" s="83"/>
      <c r="P155" s="184">
        <f>O155*H155</f>
        <v>0</v>
      </c>
      <c r="Q155" s="184">
        <v>0</v>
      </c>
      <c r="R155" s="184">
        <f>Q155*H155</f>
        <v>0</v>
      </c>
      <c r="S155" s="184">
        <v>0</v>
      </c>
      <c r="T155" s="185">
        <f>S155*H155</f>
        <v>0</v>
      </c>
      <c r="U155" s="37"/>
      <c r="V155" s="37"/>
      <c r="W155" s="37"/>
      <c r="X155" s="37"/>
      <c r="Y155" s="37"/>
      <c r="Z155" s="37"/>
      <c r="AA155" s="37"/>
      <c r="AB155" s="37"/>
      <c r="AC155" s="37"/>
      <c r="AD155" s="37"/>
      <c r="AE155" s="37"/>
      <c r="AR155" s="186" t="s">
        <v>135</v>
      </c>
      <c r="AT155" s="186" t="s">
        <v>130</v>
      </c>
      <c r="AU155" s="186" t="s">
        <v>72</v>
      </c>
      <c r="AY155" s="16" t="s">
        <v>136</v>
      </c>
      <c r="BE155" s="187">
        <f>IF(N155="základní",J155,0)</f>
        <v>0</v>
      </c>
      <c r="BF155" s="187">
        <f>IF(N155="snížená",J155,0)</f>
        <v>0</v>
      </c>
      <c r="BG155" s="187">
        <f>IF(N155="zákl. přenesená",J155,0)</f>
        <v>0</v>
      </c>
      <c r="BH155" s="187">
        <f>IF(N155="sníž. přenesená",J155,0)</f>
        <v>0</v>
      </c>
      <c r="BI155" s="187">
        <f>IF(N155="nulová",J155,0)</f>
        <v>0</v>
      </c>
      <c r="BJ155" s="16" t="s">
        <v>80</v>
      </c>
      <c r="BK155" s="187">
        <f>ROUND(I155*H155,2)</f>
        <v>0</v>
      </c>
      <c r="BL155" s="16" t="s">
        <v>135</v>
      </c>
      <c r="BM155" s="186" t="s">
        <v>244</v>
      </c>
    </row>
    <row r="156" s="10" customFormat="1">
      <c r="A156" s="10"/>
      <c r="B156" s="188"/>
      <c r="C156" s="189"/>
      <c r="D156" s="190" t="s">
        <v>137</v>
      </c>
      <c r="E156" s="191" t="s">
        <v>19</v>
      </c>
      <c r="F156" s="192" t="s">
        <v>245</v>
      </c>
      <c r="G156" s="189"/>
      <c r="H156" s="191" t="s">
        <v>19</v>
      </c>
      <c r="I156" s="193"/>
      <c r="J156" s="189"/>
      <c r="K156" s="189"/>
      <c r="L156" s="194"/>
      <c r="M156" s="195"/>
      <c r="N156" s="196"/>
      <c r="O156" s="196"/>
      <c r="P156" s="196"/>
      <c r="Q156" s="196"/>
      <c r="R156" s="196"/>
      <c r="S156" s="196"/>
      <c r="T156" s="197"/>
      <c r="U156" s="10"/>
      <c r="V156" s="10"/>
      <c r="W156" s="10"/>
      <c r="X156" s="10"/>
      <c r="Y156" s="10"/>
      <c r="Z156" s="10"/>
      <c r="AA156" s="10"/>
      <c r="AB156" s="10"/>
      <c r="AC156" s="10"/>
      <c r="AD156" s="10"/>
      <c r="AE156" s="10"/>
      <c r="AT156" s="198" t="s">
        <v>137</v>
      </c>
      <c r="AU156" s="198" t="s">
        <v>72</v>
      </c>
      <c r="AV156" s="10" t="s">
        <v>80</v>
      </c>
      <c r="AW156" s="10" t="s">
        <v>33</v>
      </c>
      <c r="AX156" s="10" t="s">
        <v>72</v>
      </c>
      <c r="AY156" s="198" t="s">
        <v>136</v>
      </c>
    </row>
    <row r="157" s="11" customFormat="1">
      <c r="A157" s="11"/>
      <c r="B157" s="199"/>
      <c r="C157" s="200"/>
      <c r="D157" s="190" t="s">
        <v>137</v>
      </c>
      <c r="E157" s="201" t="s">
        <v>19</v>
      </c>
      <c r="F157" s="202" t="s">
        <v>246</v>
      </c>
      <c r="G157" s="200"/>
      <c r="H157" s="203">
        <v>30</v>
      </c>
      <c r="I157" s="204"/>
      <c r="J157" s="200"/>
      <c r="K157" s="200"/>
      <c r="L157" s="205"/>
      <c r="M157" s="206"/>
      <c r="N157" s="207"/>
      <c r="O157" s="207"/>
      <c r="P157" s="207"/>
      <c r="Q157" s="207"/>
      <c r="R157" s="207"/>
      <c r="S157" s="207"/>
      <c r="T157" s="208"/>
      <c r="U157" s="11"/>
      <c r="V157" s="11"/>
      <c r="W157" s="11"/>
      <c r="X157" s="11"/>
      <c r="Y157" s="11"/>
      <c r="Z157" s="11"/>
      <c r="AA157" s="11"/>
      <c r="AB157" s="11"/>
      <c r="AC157" s="11"/>
      <c r="AD157" s="11"/>
      <c r="AE157" s="11"/>
      <c r="AT157" s="209" t="s">
        <v>137</v>
      </c>
      <c r="AU157" s="209" t="s">
        <v>72</v>
      </c>
      <c r="AV157" s="11" t="s">
        <v>82</v>
      </c>
      <c r="AW157" s="11" t="s">
        <v>33</v>
      </c>
      <c r="AX157" s="11" t="s">
        <v>72</v>
      </c>
      <c r="AY157" s="209" t="s">
        <v>136</v>
      </c>
    </row>
    <row r="158" s="12" customFormat="1">
      <c r="A158" s="12"/>
      <c r="B158" s="210"/>
      <c r="C158" s="211"/>
      <c r="D158" s="190" t="s">
        <v>137</v>
      </c>
      <c r="E158" s="212" t="s">
        <v>19</v>
      </c>
      <c r="F158" s="213" t="s">
        <v>140</v>
      </c>
      <c r="G158" s="211"/>
      <c r="H158" s="214">
        <v>30</v>
      </c>
      <c r="I158" s="215"/>
      <c r="J158" s="211"/>
      <c r="K158" s="211"/>
      <c r="L158" s="216"/>
      <c r="M158" s="217"/>
      <c r="N158" s="218"/>
      <c r="O158" s="218"/>
      <c r="P158" s="218"/>
      <c r="Q158" s="218"/>
      <c r="R158" s="218"/>
      <c r="S158" s="218"/>
      <c r="T158" s="219"/>
      <c r="U158" s="12"/>
      <c r="V158" s="12"/>
      <c r="W158" s="12"/>
      <c r="X158" s="12"/>
      <c r="Y158" s="12"/>
      <c r="Z158" s="12"/>
      <c r="AA158" s="12"/>
      <c r="AB158" s="12"/>
      <c r="AC158" s="12"/>
      <c r="AD158" s="12"/>
      <c r="AE158" s="12"/>
      <c r="AT158" s="220" t="s">
        <v>137</v>
      </c>
      <c r="AU158" s="220" t="s">
        <v>72</v>
      </c>
      <c r="AV158" s="12" t="s">
        <v>135</v>
      </c>
      <c r="AW158" s="12" t="s">
        <v>33</v>
      </c>
      <c r="AX158" s="12" t="s">
        <v>80</v>
      </c>
      <c r="AY158" s="220" t="s">
        <v>136</v>
      </c>
    </row>
    <row r="159" s="2" customFormat="1" ht="16.5" customHeight="1">
      <c r="A159" s="37"/>
      <c r="B159" s="38"/>
      <c r="C159" s="175" t="s">
        <v>7</v>
      </c>
      <c r="D159" s="175" t="s">
        <v>130</v>
      </c>
      <c r="E159" s="176" t="s">
        <v>247</v>
      </c>
      <c r="F159" s="177" t="s">
        <v>248</v>
      </c>
      <c r="G159" s="178" t="s">
        <v>243</v>
      </c>
      <c r="H159" s="179">
        <v>4</v>
      </c>
      <c r="I159" s="180"/>
      <c r="J159" s="181">
        <f>ROUND(I159*H159,2)</f>
        <v>0</v>
      </c>
      <c r="K159" s="177" t="s">
        <v>134</v>
      </c>
      <c r="L159" s="43"/>
      <c r="M159" s="182" t="s">
        <v>19</v>
      </c>
      <c r="N159" s="183" t="s">
        <v>43</v>
      </c>
      <c r="O159" s="83"/>
      <c r="P159" s="184">
        <f>O159*H159</f>
        <v>0</v>
      </c>
      <c r="Q159" s="184">
        <v>0</v>
      </c>
      <c r="R159" s="184">
        <f>Q159*H159</f>
        <v>0</v>
      </c>
      <c r="S159" s="184">
        <v>0</v>
      </c>
      <c r="T159" s="185">
        <f>S159*H159</f>
        <v>0</v>
      </c>
      <c r="U159" s="37"/>
      <c r="V159" s="37"/>
      <c r="W159" s="37"/>
      <c r="X159" s="37"/>
      <c r="Y159" s="37"/>
      <c r="Z159" s="37"/>
      <c r="AA159" s="37"/>
      <c r="AB159" s="37"/>
      <c r="AC159" s="37"/>
      <c r="AD159" s="37"/>
      <c r="AE159" s="37"/>
      <c r="AR159" s="186" t="s">
        <v>135</v>
      </c>
      <c r="AT159" s="186" t="s">
        <v>130</v>
      </c>
      <c r="AU159" s="186" t="s">
        <v>72</v>
      </c>
      <c r="AY159" s="16" t="s">
        <v>136</v>
      </c>
      <c r="BE159" s="187">
        <f>IF(N159="základní",J159,0)</f>
        <v>0</v>
      </c>
      <c r="BF159" s="187">
        <f>IF(N159="snížená",J159,0)</f>
        <v>0</v>
      </c>
      <c r="BG159" s="187">
        <f>IF(N159="zákl. přenesená",J159,0)</f>
        <v>0</v>
      </c>
      <c r="BH159" s="187">
        <f>IF(N159="sníž. přenesená",J159,0)</f>
        <v>0</v>
      </c>
      <c r="BI159" s="187">
        <f>IF(N159="nulová",J159,0)</f>
        <v>0</v>
      </c>
      <c r="BJ159" s="16" t="s">
        <v>80</v>
      </c>
      <c r="BK159" s="187">
        <f>ROUND(I159*H159,2)</f>
        <v>0</v>
      </c>
      <c r="BL159" s="16" t="s">
        <v>135</v>
      </c>
      <c r="BM159" s="186" t="s">
        <v>249</v>
      </c>
    </row>
    <row r="160" s="11" customFormat="1">
      <c r="A160" s="11"/>
      <c r="B160" s="199"/>
      <c r="C160" s="200"/>
      <c r="D160" s="190" t="s">
        <v>137</v>
      </c>
      <c r="E160" s="201" t="s">
        <v>19</v>
      </c>
      <c r="F160" s="202" t="s">
        <v>250</v>
      </c>
      <c r="G160" s="200"/>
      <c r="H160" s="203">
        <v>4</v>
      </c>
      <c r="I160" s="204"/>
      <c r="J160" s="200"/>
      <c r="K160" s="200"/>
      <c r="L160" s="205"/>
      <c r="M160" s="206"/>
      <c r="N160" s="207"/>
      <c r="O160" s="207"/>
      <c r="P160" s="207"/>
      <c r="Q160" s="207"/>
      <c r="R160" s="207"/>
      <c r="S160" s="207"/>
      <c r="T160" s="208"/>
      <c r="U160" s="11"/>
      <c r="V160" s="11"/>
      <c r="W160" s="11"/>
      <c r="X160" s="11"/>
      <c r="Y160" s="11"/>
      <c r="Z160" s="11"/>
      <c r="AA160" s="11"/>
      <c r="AB160" s="11"/>
      <c r="AC160" s="11"/>
      <c r="AD160" s="11"/>
      <c r="AE160" s="11"/>
      <c r="AT160" s="209" t="s">
        <v>137</v>
      </c>
      <c r="AU160" s="209" t="s">
        <v>72</v>
      </c>
      <c r="AV160" s="11" t="s">
        <v>82</v>
      </c>
      <c r="AW160" s="11" t="s">
        <v>33</v>
      </c>
      <c r="AX160" s="11" t="s">
        <v>72</v>
      </c>
      <c r="AY160" s="209" t="s">
        <v>136</v>
      </c>
    </row>
    <row r="161" s="12" customFormat="1">
      <c r="A161" s="12"/>
      <c r="B161" s="210"/>
      <c r="C161" s="211"/>
      <c r="D161" s="190" t="s">
        <v>137</v>
      </c>
      <c r="E161" s="212" t="s">
        <v>19</v>
      </c>
      <c r="F161" s="213" t="s">
        <v>140</v>
      </c>
      <c r="G161" s="211"/>
      <c r="H161" s="214">
        <v>4</v>
      </c>
      <c r="I161" s="215"/>
      <c r="J161" s="211"/>
      <c r="K161" s="211"/>
      <c r="L161" s="216"/>
      <c r="M161" s="217"/>
      <c r="N161" s="218"/>
      <c r="O161" s="218"/>
      <c r="P161" s="218"/>
      <c r="Q161" s="218"/>
      <c r="R161" s="218"/>
      <c r="S161" s="218"/>
      <c r="T161" s="219"/>
      <c r="U161" s="12"/>
      <c r="V161" s="12"/>
      <c r="W161" s="12"/>
      <c r="X161" s="12"/>
      <c r="Y161" s="12"/>
      <c r="Z161" s="12"/>
      <c r="AA161" s="12"/>
      <c r="AB161" s="12"/>
      <c r="AC161" s="12"/>
      <c r="AD161" s="12"/>
      <c r="AE161" s="12"/>
      <c r="AT161" s="220" t="s">
        <v>137</v>
      </c>
      <c r="AU161" s="220" t="s">
        <v>72</v>
      </c>
      <c r="AV161" s="12" t="s">
        <v>135</v>
      </c>
      <c r="AW161" s="12" t="s">
        <v>33</v>
      </c>
      <c r="AX161" s="12" t="s">
        <v>80</v>
      </c>
      <c r="AY161" s="220" t="s">
        <v>136</v>
      </c>
    </row>
    <row r="162" s="2" customFormat="1" ht="21.75" customHeight="1">
      <c r="A162" s="37"/>
      <c r="B162" s="38"/>
      <c r="C162" s="175" t="s">
        <v>188</v>
      </c>
      <c r="D162" s="175" t="s">
        <v>130</v>
      </c>
      <c r="E162" s="176" t="s">
        <v>251</v>
      </c>
      <c r="F162" s="177" t="s">
        <v>252</v>
      </c>
      <c r="G162" s="178" t="s">
        <v>237</v>
      </c>
      <c r="H162" s="179">
        <v>820</v>
      </c>
      <c r="I162" s="180"/>
      <c r="J162" s="181">
        <f>ROUND(I162*H162,2)</f>
        <v>0</v>
      </c>
      <c r="K162" s="177" t="s">
        <v>134</v>
      </c>
      <c r="L162" s="43"/>
      <c r="M162" s="182" t="s">
        <v>19</v>
      </c>
      <c r="N162" s="183" t="s">
        <v>43</v>
      </c>
      <c r="O162" s="83"/>
      <c r="P162" s="184">
        <f>O162*H162</f>
        <v>0</v>
      </c>
      <c r="Q162" s="184">
        <v>0</v>
      </c>
      <c r="R162" s="184">
        <f>Q162*H162</f>
        <v>0</v>
      </c>
      <c r="S162" s="184">
        <v>0</v>
      </c>
      <c r="T162" s="185">
        <f>S162*H162</f>
        <v>0</v>
      </c>
      <c r="U162" s="37"/>
      <c r="V162" s="37"/>
      <c r="W162" s="37"/>
      <c r="X162" s="37"/>
      <c r="Y162" s="37"/>
      <c r="Z162" s="37"/>
      <c r="AA162" s="37"/>
      <c r="AB162" s="37"/>
      <c r="AC162" s="37"/>
      <c r="AD162" s="37"/>
      <c r="AE162" s="37"/>
      <c r="AR162" s="186" t="s">
        <v>135</v>
      </c>
      <c r="AT162" s="186" t="s">
        <v>130</v>
      </c>
      <c r="AU162" s="186" t="s">
        <v>72</v>
      </c>
      <c r="AY162" s="16" t="s">
        <v>136</v>
      </c>
      <c r="BE162" s="187">
        <f>IF(N162="základní",J162,0)</f>
        <v>0</v>
      </c>
      <c r="BF162" s="187">
        <f>IF(N162="snížená",J162,0)</f>
        <v>0</v>
      </c>
      <c r="BG162" s="187">
        <f>IF(N162="zákl. přenesená",J162,0)</f>
        <v>0</v>
      </c>
      <c r="BH162" s="187">
        <f>IF(N162="sníž. přenesená",J162,0)</f>
        <v>0</v>
      </c>
      <c r="BI162" s="187">
        <f>IF(N162="nulová",J162,0)</f>
        <v>0</v>
      </c>
      <c r="BJ162" s="16" t="s">
        <v>80</v>
      </c>
      <c r="BK162" s="187">
        <f>ROUND(I162*H162,2)</f>
        <v>0</v>
      </c>
      <c r="BL162" s="16" t="s">
        <v>135</v>
      </c>
      <c r="BM162" s="186" t="s">
        <v>253</v>
      </c>
    </row>
    <row r="163" s="11" customFormat="1">
      <c r="A163" s="11"/>
      <c r="B163" s="199"/>
      <c r="C163" s="200"/>
      <c r="D163" s="190" t="s">
        <v>137</v>
      </c>
      <c r="E163" s="201" t="s">
        <v>19</v>
      </c>
      <c r="F163" s="202" t="s">
        <v>254</v>
      </c>
      <c r="G163" s="200"/>
      <c r="H163" s="203">
        <v>820</v>
      </c>
      <c r="I163" s="204"/>
      <c r="J163" s="200"/>
      <c r="K163" s="200"/>
      <c r="L163" s="205"/>
      <c r="M163" s="206"/>
      <c r="N163" s="207"/>
      <c r="O163" s="207"/>
      <c r="P163" s="207"/>
      <c r="Q163" s="207"/>
      <c r="R163" s="207"/>
      <c r="S163" s="207"/>
      <c r="T163" s="208"/>
      <c r="U163" s="11"/>
      <c r="V163" s="11"/>
      <c r="W163" s="11"/>
      <c r="X163" s="11"/>
      <c r="Y163" s="11"/>
      <c r="Z163" s="11"/>
      <c r="AA163" s="11"/>
      <c r="AB163" s="11"/>
      <c r="AC163" s="11"/>
      <c r="AD163" s="11"/>
      <c r="AE163" s="11"/>
      <c r="AT163" s="209" t="s">
        <v>137</v>
      </c>
      <c r="AU163" s="209" t="s">
        <v>72</v>
      </c>
      <c r="AV163" s="11" t="s">
        <v>82</v>
      </c>
      <c r="AW163" s="11" t="s">
        <v>33</v>
      </c>
      <c r="AX163" s="11" t="s">
        <v>72</v>
      </c>
      <c r="AY163" s="209" t="s">
        <v>136</v>
      </c>
    </row>
    <row r="164" s="12" customFormat="1">
      <c r="A164" s="12"/>
      <c r="B164" s="210"/>
      <c r="C164" s="211"/>
      <c r="D164" s="190" t="s">
        <v>137</v>
      </c>
      <c r="E164" s="212" t="s">
        <v>19</v>
      </c>
      <c r="F164" s="213" t="s">
        <v>140</v>
      </c>
      <c r="G164" s="211"/>
      <c r="H164" s="214">
        <v>820</v>
      </c>
      <c r="I164" s="215"/>
      <c r="J164" s="211"/>
      <c r="K164" s="211"/>
      <c r="L164" s="216"/>
      <c r="M164" s="217"/>
      <c r="N164" s="218"/>
      <c r="O164" s="218"/>
      <c r="P164" s="218"/>
      <c r="Q164" s="218"/>
      <c r="R164" s="218"/>
      <c r="S164" s="218"/>
      <c r="T164" s="219"/>
      <c r="U164" s="12"/>
      <c r="V164" s="12"/>
      <c r="W164" s="12"/>
      <c r="X164" s="12"/>
      <c r="Y164" s="12"/>
      <c r="Z164" s="12"/>
      <c r="AA164" s="12"/>
      <c r="AB164" s="12"/>
      <c r="AC164" s="12"/>
      <c r="AD164" s="12"/>
      <c r="AE164" s="12"/>
      <c r="AT164" s="220" t="s">
        <v>137</v>
      </c>
      <c r="AU164" s="220" t="s">
        <v>72</v>
      </c>
      <c r="AV164" s="12" t="s">
        <v>135</v>
      </c>
      <c r="AW164" s="12" t="s">
        <v>33</v>
      </c>
      <c r="AX164" s="12" t="s">
        <v>80</v>
      </c>
      <c r="AY164" s="220" t="s">
        <v>136</v>
      </c>
    </row>
    <row r="165" s="2" customFormat="1" ht="21.75" customHeight="1">
      <c r="A165" s="37"/>
      <c r="B165" s="38"/>
      <c r="C165" s="175" t="s">
        <v>255</v>
      </c>
      <c r="D165" s="175" t="s">
        <v>130</v>
      </c>
      <c r="E165" s="176" t="s">
        <v>256</v>
      </c>
      <c r="F165" s="177" t="s">
        <v>257</v>
      </c>
      <c r="G165" s="178" t="s">
        <v>237</v>
      </c>
      <c r="H165" s="179">
        <v>820</v>
      </c>
      <c r="I165" s="180"/>
      <c r="J165" s="181">
        <f>ROUND(I165*H165,2)</f>
        <v>0</v>
      </c>
      <c r="K165" s="177" t="s">
        <v>134</v>
      </c>
      <c r="L165" s="43"/>
      <c r="M165" s="182" t="s">
        <v>19</v>
      </c>
      <c r="N165" s="183" t="s">
        <v>43</v>
      </c>
      <c r="O165" s="83"/>
      <c r="P165" s="184">
        <f>O165*H165</f>
        <v>0</v>
      </c>
      <c r="Q165" s="184">
        <v>0</v>
      </c>
      <c r="R165" s="184">
        <f>Q165*H165</f>
        <v>0</v>
      </c>
      <c r="S165" s="184">
        <v>0</v>
      </c>
      <c r="T165" s="185">
        <f>S165*H165</f>
        <v>0</v>
      </c>
      <c r="U165" s="37"/>
      <c r="V165" s="37"/>
      <c r="W165" s="37"/>
      <c r="X165" s="37"/>
      <c r="Y165" s="37"/>
      <c r="Z165" s="37"/>
      <c r="AA165" s="37"/>
      <c r="AB165" s="37"/>
      <c r="AC165" s="37"/>
      <c r="AD165" s="37"/>
      <c r="AE165" s="37"/>
      <c r="AR165" s="186" t="s">
        <v>135</v>
      </c>
      <c r="AT165" s="186" t="s">
        <v>130</v>
      </c>
      <c r="AU165" s="186" t="s">
        <v>72</v>
      </c>
      <c r="AY165" s="16" t="s">
        <v>136</v>
      </c>
      <c r="BE165" s="187">
        <f>IF(N165="základní",J165,0)</f>
        <v>0</v>
      </c>
      <c r="BF165" s="187">
        <f>IF(N165="snížená",J165,0)</f>
        <v>0</v>
      </c>
      <c r="BG165" s="187">
        <f>IF(N165="zákl. přenesená",J165,0)</f>
        <v>0</v>
      </c>
      <c r="BH165" s="187">
        <f>IF(N165="sníž. přenesená",J165,0)</f>
        <v>0</v>
      </c>
      <c r="BI165" s="187">
        <f>IF(N165="nulová",J165,0)</f>
        <v>0</v>
      </c>
      <c r="BJ165" s="16" t="s">
        <v>80</v>
      </c>
      <c r="BK165" s="187">
        <f>ROUND(I165*H165,2)</f>
        <v>0</v>
      </c>
      <c r="BL165" s="16" t="s">
        <v>135</v>
      </c>
      <c r="BM165" s="186" t="s">
        <v>258</v>
      </c>
    </row>
    <row r="166" s="11" customFormat="1">
      <c r="A166" s="11"/>
      <c r="B166" s="199"/>
      <c r="C166" s="200"/>
      <c r="D166" s="190" t="s">
        <v>137</v>
      </c>
      <c r="E166" s="201" t="s">
        <v>19</v>
      </c>
      <c r="F166" s="202" t="s">
        <v>254</v>
      </c>
      <c r="G166" s="200"/>
      <c r="H166" s="203">
        <v>820</v>
      </c>
      <c r="I166" s="204"/>
      <c r="J166" s="200"/>
      <c r="K166" s="200"/>
      <c r="L166" s="205"/>
      <c r="M166" s="206"/>
      <c r="N166" s="207"/>
      <c r="O166" s="207"/>
      <c r="P166" s="207"/>
      <c r="Q166" s="207"/>
      <c r="R166" s="207"/>
      <c r="S166" s="207"/>
      <c r="T166" s="208"/>
      <c r="U166" s="11"/>
      <c r="V166" s="11"/>
      <c r="W166" s="11"/>
      <c r="X166" s="11"/>
      <c r="Y166" s="11"/>
      <c r="Z166" s="11"/>
      <c r="AA166" s="11"/>
      <c r="AB166" s="11"/>
      <c r="AC166" s="11"/>
      <c r="AD166" s="11"/>
      <c r="AE166" s="11"/>
      <c r="AT166" s="209" t="s">
        <v>137</v>
      </c>
      <c r="AU166" s="209" t="s">
        <v>72</v>
      </c>
      <c r="AV166" s="11" t="s">
        <v>82</v>
      </c>
      <c r="AW166" s="11" t="s">
        <v>33</v>
      </c>
      <c r="AX166" s="11" t="s">
        <v>72</v>
      </c>
      <c r="AY166" s="209" t="s">
        <v>136</v>
      </c>
    </row>
    <row r="167" s="12" customFormat="1">
      <c r="A167" s="12"/>
      <c r="B167" s="210"/>
      <c r="C167" s="211"/>
      <c r="D167" s="190" t="s">
        <v>137</v>
      </c>
      <c r="E167" s="212" t="s">
        <v>19</v>
      </c>
      <c r="F167" s="213" t="s">
        <v>140</v>
      </c>
      <c r="G167" s="211"/>
      <c r="H167" s="214">
        <v>820</v>
      </c>
      <c r="I167" s="215"/>
      <c r="J167" s="211"/>
      <c r="K167" s="211"/>
      <c r="L167" s="216"/>
      <c r="M167" s="217"/>
      <c r="N167" s="218"/>
      <c r="O167" s="218"/>
      <c r="P167" s="218"/>
      <c r="Q167" s="218"/>
      <c r="R167" s="218"/>
      <c r="S167" s="218"/>
      <c r="T167" s="219"/>
      <c r="U167" s="12"/>
      <c r="V167" s="12"/>
      <c r="W167" s="12"/>
      <c r="X167" s="12"/>
      <c r="Y167" s="12"/>
      <c r="Z167" s="12"/>
      <c r="AA167" s="12"/>
      <c r="AB167" s="12"/>
      <c r="AC167" s="12"/>
      <c r="AD167" s="12"/>
      <c r="AE167" s="12"/>
      <c r="AT167" s="220" t="s">
        <v>137</v>
      </c>
      <c r="AU167" s="220" t="s">
        <v>72</v>
      </c>
      <c r="AV167" s="12" t="s">
        <v>135</v>
      </c>
      <c r="AW167" s="12" t="s">
        <v>33</v>
      </c>
      <c r="AX167" s="12" t="s">
        <v>80</v>
      </c>
      <c r="AY167" s="220" t="s">
        <v>136</v>
      </c>
    </row>
    <row r="168" s="2" customFormat="1" ht="16.5" customHeight="1">
      <c r="A168" s="37"/>
      <c r="B168" s="38"/>
      <c r="C168" s="175" t="s">
        <v>196</v>
      </c>
      <c r="D168" s="175" t="s">
        <v>130</v>
      </c>
      <c r="E168" s="176" t="s">
        <v>259</v>
      </c>
      <c r="F168" s="177" t="s">
        <v>260</v>
      </c>
      <c r="G168" s="178" t="s">
        <v>182</v>
      </c>
      <c r="H168" s="179">
        <v>0.20000000000000001</v>
      </c>
      <c r="I168" s="180"/>
      <c r="J168" s="181">
        <f>ROUND(I168*H168,2)</f>
        <v>0</v>
      </c>
      <c r="K168" s="177" t="s">
        <v>134</v>
      </c>
      <c r="L168" s="43"/>
      <c r="M168" s="182" t="s">
        <v>19</v>
      </c>
      <c r="N168" s="183" t="s">
        <v>43</v>
      </c>
      <c r="O168" s="83"/>
      <c r="P168" s="184">
        <f>O168*H168</f>
        <v>0</v>
      </c>
      <c r="Q168" s="184">
        <v>0</v>
      </c>
      <c r="R168" s="184">
        <f>Q168*H168</f>
        <v>0</v>
      </c>
      <c r="S168" s="184">
        <v>0</v>
      </c>
      <c r="T168" s="185">
        <f>S168*H168</f>
        <v>0</v>
      </c>
      <c r="U168" s="37"/>
      <c r="V168" s="37"/>
      <c r="W168" s="37"/>
      <c r="X168" s="37"/>
      <c r="Y168" s="37"/>
      <c r="Z168" s="37"/>
      <c r="AA168" s="37"/>
      <c r="AB168" s="37"/>
      <c r="AC168" s="37"/>
      <c r="AD168" s="37"/>
      <c r="AE168" s="37"/>
      <c r="AR168" s="186" t="s">
        <v>135</v>
      </c>
      <c r="AT168" s="186" t="s">
        <v>130</v>
      </c>
      <c r="AU168" s="186" t="s">
        <v>72</v>
      </c>
      <c r="AY168" s="16" t="s">
        <v>136</v>
      </c>
      <c r="BE168" s="187">
        <f>IF(N168="základní",J168,0)</f>
        <v>0</v>
      </c>
      <c r="BF168" s="187">
        <f>IF(N168="snížená",J168,0)</f>
        <v>0</v>
      </c>
      <c r="BG168" s="187">
        <f>IF(N168="zákl. přenesená",J168,0)</f>
        <v>0</v>
      </c>
      <c r="BH168" s="187">
        <f>IF(N168="sníž. přenesená",J168,0)</f>
        <v>0</v>
      </c>
      <c r="BI168" s="187">
        <f>IF(N168="nulová",J168,0)</f>
        <v>0</v>
      </c>
      <c r="BJ168" s="16" t="s">
        <v>80</v>
      </c>
      <c r="BK168" s="187">
        <f>ROUND(I168*H168,2)</f>
        <v>0</v>
      </c>
      <c r="BL168" s="16" t="s">
        <v>135</v>
      </c>
      <c r="BM168" s="186" t="s">
        <v>261</v>
      </c>
    </row>
    <row r="169" s="11" customFormat="1">
      <c r="A169" s="11"/>
      <c r="B169" s="199"/>
      <c r="C169" s="200"/>
      <c r="D169" s="190" t="s">
        <v>137</v>
      </c>
      <c r="E169" s="201" t="s">
        <v>19</v>
      </c>
      <c r="F169" s="202" t="s">
        <v>262</v>
      </c>
      <c r="G169" s="200"/>
      <c r="H169" s="203">
        <v>0.20000000000000001</v>
      </c>
      <c r="I169" s="204"/>
      <c r="J169" s="200"/>
      <c r="K169" s="200"/>
      <c r="L169" s="205"/>
      <c r="M169" s="206"/>
      <c r="N169" s="207"/>
      <c r="O169" s="207"/>
      <c r="P169" s="207"/>
      <c r="Q169" s="207"/>
      <c r="R169" s="207"/>
      <c r="S169" s="207"/>
      <c r="T169" s="208"/>
      <c r="U169" s="11"/>
      <c r="V169" s="11"/>
      <c r="W169" s="11"/>
      <c r="X169" s="11"/>
      <c r="Y169" s="11"/>
      <c r="Z169" s="11"/>
      <c r="AA169" s="11"/>
      <c r="AB169" s="11"/>
      <c r="AC169" s="11"/>
      <c r="AD169" s="11"/>
      <c r="AE169" s="11"/>
      <c r="AT169" s="209" t="s">
        <v>137</v>
      </c>
      <c r="AU169" s="209" t="s">
        <v>72</v>
      </c>
      <c r="AV169" s="11" t="s">
        <v>82</v>
      </c>
      <c r="AW169" s="11" t="s">
        <v>33</v>
      </c>
      <c r="AX169" s="11" t="s">
        <v>72</v>
      </c>
      <c r="AY169" s="209" t="s">
        <v>136</v>
      </c>
    </row>
    <row r="170" s="12" customFormat="1">
      <c r="A170" s="12"/>
      <c r="B170" s="210"/>
      <c r="C170" s="211"/>
      <c r="D170" s="190" t="s">
        <v>137</v>
      </c>
      <c r="E170" s="212" t="s">
        <v>19</v>
      </c>
      <c r="F170" s="213" t="s">
        <v>140</v>
      </c>
      <c r="G170" s="211"/>
      <c r="H170" s="214">
        <v>0.20000000000000001</v>
      </c>
      <c r="I170" s="215"/>
      <c r="J170" s="211"/>
      <c r="K170" s="211"/>
      <c r="L170" s="216"/>
      <c r="M170" s="217"/>
      <c r="N170" s="218"/>
      <c r="O170" s="218"/>
      <c r="P170" s="218"/>
      <c r="Q170" s="218"/>
      <c r="R170" s="218"/>
      <c r="S170" s="218"/>
      <c r="T170" s="219"/>
      <c r="U170" s="12"/>
      <c r="V170" s="12"/>
      <c r="W170" s="12"/>
      <c r="X170" s="12"/>
      <c r="Y170" s="12"/>
      <c r="Z170" s="12"/>
      <c r="AA170" s="12"/>
      <c r="AB170" s="12"/>
      <c r="AC170" s="12"/>
      <c r="AD170" s="12"/>
      <c r="AE170" s="12"/>
      <c r="AT170" s="220" t="s">
        <v>137</v>
      </c>
      <c r="AU170" s="220" t="s">
        <v>72</v>
      </c>
      <c r="AV170" s="12" t="s">
        <v>135</v>
      </c>
      <c r="AW170" s="12" t="s">
        <v>33</v>
      </c>
      <c r="AX170" s="12" t="s">
        <v>80</v>
      </c>
      <c r="AY170" s="220" t="s">
        <v>136</v>
      </c>
    </row>
    <row r="171" s="2" customFormat="1" ht="16.5" customHeight="1">
      <c r="A171" s="37"/>
      <c r="B171" s="38"/>
      <c r="C171" s="175" t="s">
        <v>263</v>
      </c>
      <c r="D171" s="175" t="s">
        <v>130</v>
      </c>
      <c r="E171" s="176" t="s">
        <v>264</v>
      </c>
      <c r="F171" s="177" t="s">
        <v>265</v>
      </c>
      <c r="G171" s="178" t="s">
        <v>182</v>
      </c>
      <c r="H171" s="179">
        <v>0.29599999999999999</v>
      </c>
      <c r="I171" s="180"/>
      <c r="J171" s="181">
        <f>ROUND(I171*H171,2)</f>
        <v>0</v>
      </c>
      <c r="K171" s="177" t="s">
        <v>134</v>
      </c>
      <c r="L171" s="43"/>
      <c r="M171" s="182" t="s">
        <v>19</v>
      </c>
      <c r="N171" s="183" t="s">
        <v>43</v>
      </c>
      <c r="O171" s="83"/>
      <c r="P171" s="184">
        <f>O171*H171</f>
        <v>0</v>
      </c>
      <c r="Q171" s="184">
        <v>0</v>
      </c>
      <c r="R171" s="184">
        <f>Q171*H171</f>
        <v>0</v>
      </c>
      <c r="S171" s="184">
        <v>0</v>
      </c>
      <c r="T171" s="185">
        <f>S171*H171</f>
        <v>0</v>
      </c>
      <c r="U171" s="37"/>
      <c r="V171" s="37"/>
      <c r="W171" s="37"/>
      <c r="X171" s="37"/>
      <c r="Y171" s="37"/>
      <c r="Z171" s="37"/>
      <c r="AA171" s="37"/>
      <c r="AB171" s="37"/>
      <c r="AC171" s="37"/>
      <c r="AD171" s="37"/>
      <c r="AE171" s="37"/>
      <c r="AR171" s="186" t="s">
        <v>135</v>
      </c>
      <c r="AT171" s="186" t="s">
        <v>130</v>
      </c>
      <c r="AU171" s="186" t="s">
        <v>72</v>
      </c>
      <c r="AY171" s="16" t="s">
        <v>136</v>
      </c>
      <c r="BE171" s="187">
        <f>IF(N171="základní",J171,0)</f>
        <v>0</v>
      </c>
      <c r="BF171" s="187">
        <f>IF(N171="snížená",J171,0)</f>
        <v>0</v>
      </c>
      <c r="BG171" s="187">
        <f>IF(N171="zákl. přenesená",J171,0)</f>
        <v>0</v>
      </c>
      <c r="BH171" s="187">
        <f>IF(N171="sníž. přenesená",J171,0)</f>
        <v>0</v>
      </c>
      <c r="BI171" s="187">
        <f>IF(N171="nulová",J171,0)</f>
        <v>0</v>
      </c>
      <c r="BJ171" s="16" t="s">
        <v>80</v>
      </c>
      <c r="BK171" s="187">
        <f>ROUND(I171*H171,2)</f>
        <v>0</v>
      </c>
      <c r="BL171" s="16" t="s">
        <v>135</v>
      </c>
      <c r="BM171" s="186" t="s">
        <v>266</v>
      </c>
    </row>
    <row r="172" s="10" customFormat="1">
      <c r="A172" s="10"/>
      <c r="B172" s="188"/>
      <c r="C172" s="189"/>
      <c r="D172" s="190" t="s">
        <v>137</v>
      </c>
      <c r="E172" s="191" t="s">
        <v>19</v>
      </c>
      <c r="F172" s="192" t="s">
        <v>267</v>
      </c>
      <c r="G172" s="189"/>
      <c r="H172" s="191" t="s">
        <v>19</v>
      </c>
      <c r="I172" s="193"/>
      <c r="J172" s="189"/>
      <c r="K172" s="189"/>
      <c r="L172" s="194"/>
      <c r="M172" s="195"/>
      <c r="N172" s="196"/>
      <c r="O172" s="196"/>
      <c r="P172" s="196"/>
      <c r="Q172" s="196"/>
      <c r="R172" s="196"/>
      <c r="S172" s="196"/>
      <c r="T172" s="197"/>
      <c r="U172" s="10"/>
      <c r="V172" s="10"/>
      <c r="W172" s="10"/>
      <c r="X172" s="10"/>
      <c r="Y172" s="10"/>
      <c r="Z172" s="10"/>
      <c r="AA172" s="10"/>
      <c r="AB172" s="10"/>
      <c r="AC172" s="10"/>
      <c r="AD172" s="10"/>
      <c r="AE172" s="10"/>
      <c r="AT172" s="198" t="s">
        <v>137</v>
      </c>
      <c r="AU172" s="198" t="s">
        <v>72</v>
      </c>
      <c r="AV172" s="10" t="s">
        <v>80</v>
      </c>
      <c r="AW172" s="10" t="s">
        <v>33</v>
      </c>
      <c r="AX172" s="10" t="s">
        <v>72</v>
      </c>
      <c r="AY172" s="198" t="s">
        <v>136</v>
      </c>
    </row>
    <row r="173" s="11" customFormat="1">
      <c r="A173" s="11"/>
      <c r="B173" s="199"/>
      <c r="C173" s="200"/>
      <c r="D173" s="190" t="s">
        <v>137</v>
      </c>
      <c r="E173" s="201" t="s">
        <v>19</v>
      </c>
      <c r="F173" s="202" t="s">
        <v>268</v>
      </c>
      <c r="G173" s="200"/>
      <c r="H173" s="203">
        <v>0.29599999999999999</v>
      </c>
      <c r="I173" s="204"/>
      <c r="J173" s="200"/>
      <c r="K173" s="200"/>
      <c r="L173" s="205"/>
      <c r="M173" s="206"/>
      <c r="N173" s="207"/>
      <c r="O173" s="207"/>
      <c r="P173" s="207"/>
      <c r="Q173" s="207"/>
      <c r="R173" s="207"/>
      <c r="S173" s="207"/>
      <c r="T173" s="208"/>
      <c r="U173" s="11"/>
      <c r="V173" s="11"/>
      <c r="W173" s="11"/>
      <c r="X173" s="11"/>
      <c r="Y173" s="11"/>
      <c r="Z173" s="11"/>
      <c r="AA173" s="11"/>
      <c r="AB173" s="11"/>
      <c r="AC173" s="11"/>
      <c r="AD173" s="11"/>
      <c r="AE173" s="11"/>
      <c r="AT173" s="209" t="s">
        <v>137</v>
      </c>
      <c r="AU173" s="209" t="s">
        <v>72</v>
      </c>
      <c r="AV173" s="11" t="s">
        <v>82</v>
      </c>
      <c r="AW173" s="11" t="s">
        <v>33</v>
      </c>
      <c r="AX173" s="11" t="s">
        <v>72</v>
      </c>
      <c r="AY173" s="209" t="s">
        <v>136</v>
      </c>
    </row>
    <row r="174" s="12" customFormat="1">
      <c r="A174" s="12"/>
      <c r="B174" s="210"/>
      <c r="C174" s="211"/>
      <c r="D174" s="190" t="s">
        <v>137</v>
      </c>
      <c r="E174" s="212" t="s">
        <v>19</v>
      </c>
      <c r="F174" s="213" t="s">
        <v>140</v>
      </c>
      <c r="G174" s="211"/>
      <c r="H174" s="214">
        <v>0.29599999999999999</v>
      </c>
      <c r="I174" s="215"/>
      <c r="J174" s="211"/>
      <c r="K174" s="211"/>
      <c r="L174" s="216"/>
      <c r="M174" s="217"/>
      <c r="N174" s="218"/>
      <c r="O174" s="218"/>
      <c r="P174" s="218"/>
      <c r="Q174" s="218"/>
      <c r="R174" s="218"/>
      <c r="S174" s="218"/>
      <c r="T174" s="219"/>
      <c r="U174" s="12"/>
      <c r="V174" s="12"/>
      <c r="W174" s="12"/>
      <c r="X174" s="12"/>
      <c r="Y174" s="12"/>
      <c r="Z174" s="12"/>
      <c r="AA174" s="12"/>
      <c r="AB174" s="12"/>
      <c r="AC174" s="12"/>
      <c r="AD174" s="12"/>
      <c r="AE174" s="12"/>
      <c r="AT174" s="220" t="s">
        <v>137</v>
      </c>
      <c r="AU174" s="220" t="s">
        <v>72</v>
      </c>
      <c r="AV174" s="12" t="s">
        <v>135</v>
      </c>
      <c r="AW174" s="12" t="s">
        <v>33</v>
      </c>
      <c r="AX174" s="12" t="s">
        <v>80</v>
      </c>
      <c r="AY174" s="220" t="s">
        <v>136</v>
      </c>
    </row>
    <row r="175" s="2" customFormat="1" ht="16.5" customHeight="1">
      <c r="A175" s="37"/>
      <c r="B175" s="38"/>
      <c r="C175" s="175" t="s">
        <v>200</v>
      </c>
      <c r="D175" s="175" t="s">
        <v>130</v>
      </c>
      <c r="E175" s="176" t="s">
        <v>225</v>
      </c>
      <c r="F175" s="177" t="s">
        <v>226</v>
      </c>
      <c r="G175" s="178" t="s">
        <v>227</v>
      </c>
      <c r="H175" s="179">
        <v>20.399999999999999</v>
      </c>
      <c r="I175" s="180"/>
      <c r="J175" s="181">
        <f>ROUND(I175*H175,2)</f>
        <v>0</v>
      </c>
      <c r="K175" s="177" t="s">
        <v>134</v>
      </c>
      <c r="L175" s="43"/>
      <c r="M175" s="182" t="s">
        <v>19</v>
      </c>
      <c r="N175" s="183" t="s">
        <v>43</v>
      </c>
      <c r="O175" s="83"/>
      <c r="P175" s="184">
        <f>O175*H175</f>
        <v>0</v>
      </c>
      <c r="Q175" s="184">
        <v>0</v>
      </c>
      <c r="R175" s="184">
        <f>Q175*H175</f>
        <v>0</v>
      </c>
      <c r="S175" s="184">
        <v>0</v>
      </c>
      <c r="T175" s="185">
        <f>S175*H175</f>
        <v>0</v>
      </c>
      <c r="U175" s="37"/>
      <c r="V175" s="37"/>
      <c r="W175" s="37"/>
      <c r="X175" s="37"/>
      <c r="Y175" s="37"/>
      <c r="Z175" s="37"/>
      <c r="AA175" s="37"/>
      <c r="AB175" s="37"/>
      <c r="AC175" s="37"/>
      <c r="AD175" s="37"/>
      <c r="AE175" s="37"/>
      <c r="AR175" s="186" t="s">
        <v>135</v>
      </c>
      <c r="AT175" s="186" t="s">
        <v>130</v>
      </c>
      <c r="AU175" s="186" t="s">
        <v>72</v>
      </c>
      <c r="AY175" s="16" t="s">
        <v>136</v>
      </c>
      <c r="BE175" s="187">
        <f>IF(N175="základní",J175,0)</f>
        <v>0</v>
      </c>
      <c r="BF175" s="187">
        <f>IF(N175="snížená",J175,0)</f>
        <v>0</v>
      </c>
      <c r="BG175" s="187">
        <f>IF(N175="zákl. přenesená",J175,0)</f>
        <v>0</v>
      </c>
      <c r="BH175" s="187">
        <f>IF(N175="sníž. přenesená",J175,0)</f>
        <v>0</v>
      </c>
      <c r="BI175" s="187">
        <f>IF(N175="nulová",J175,0)</f>
        <v>0</v>
      </c>
      <c r="BJ175" s="16" t="s">
        <v>80</v>
      </c>
      <c r="BK175" s="187">
        <f>ROUND(I175*H175,2)</f>
        <v>0</v>
      </c>
      <c r="BL175" s="16" t="s">
        <v>135</v>
      </c>
      <c r="BM175" s="186" t="s">
        <v>269</v>
      </c>
    </row>
    <row r="176" s="11" customFormat="1">
      <c r="A176" s="11"/>
      <c r="B176" s="199"/>
      <c r="C176" s="200"/>
      <c r="D176" s="190" t="s">
        <v>137</v>
      </c>
      <c r="E176" s="201" t="s">
        <v>19</v>
      </c>
      <c r="F176" s="202" t="s">
        <v>270</v>
      </c>
      <c r="G176" s="200"/>
      <c r="H176" s="203">
        <v>20.399999999999999</v>
      </c>
      <c r="I176" s="204"/>
      <c r="J176" s="200"/>
      <c r="K176" s="200"/>
      <c r="L176" s="205"/>
      <c r="M176" s="206"/>
      <c r="N176" s="207"/>
      <c r="O176" s="207"/>
      <c r="P176" s="207"/>
      <c r="Q176" s="207"/>
      <c r="R176" s="207"/>
      <c r="S176" s="207"/>
      <c r="T176" s="208"/>
      <c r="U176" s="11"/>
      <c r="V176" s="11"/>
      <c r="W176" s="11"/>
      <c r="X176" s="11"/>
      <c r="Y176" s="11"/>
      <c r="Z176" s="11"/>
      <c r="AA176" s="11"/>
      <c r="AB176" s="11"/>
      <c r="AC176" s="11"/>
      <c r="AD176" s="11"/>
      <c r="AE176" s="11"/>
      <c r="AT176" s="209" t="s">
        <v>137</v>
      </c>
      <c r="AU176" s="209" t="s">
        <v>72</v>
      </c>
      <c r="AV176" s="11" t="s">
        <v>82</v>
      </c>
      <c r="AW176" s="11" t="s">
        <v>33</v>
      </c>
      <c r="AX176" s="11" t="s">
        <v>72</v>
      </c>
      <c r="AY176" s="209" t="s">
        <v>136</v>
      </c>
    </row>
    <row r="177" s="12" customFormat="1">
      <c r="A177" s="12"/>
      <c r="B177" s="210"/>
      <c r="C177" s="211"/>
      <c r="D177" s="190" t="s">
        <v>137</v>
      </c>
      <c r="E177" s="212" t="s">
        <v>19</v>
      </c>
      <c r="F177" s="213" t="s">
        <v>140</v>
      </c>
      <c r="G177" s="211"/>
      <c r="H177" s="214">
        <v>20.399999999999999</v>
      </c>
      <c r="I177" s="215"/>
      <c r="J177" s="211"/>
      <c r="K177" s="211"/>
      <c r="L177" s="216"/>
      <c r="M177" s="217"/>
      <c r="N177" s="218"/>
      <c r="O177" s="218"/>
      <c r="P177" s="218"/>
      <c r="Q177" s="218"/>
      <c r="R177" s="218"/>
      <c r="S177" s="218"/>
      <c r="T177" s="219"/>
      <c r="U177" s="12"/>
      <c r="V177" s="12"/>
      <c r="W177" s="12"/>
      <c r="X177" s="12"/>
      <c r="Y177" s="12"/>
      <c r="Z177" s="12"/>
      <c r="AA177" s="12"/>
      <c r="AB177" s="12"/>
      <c r="AC177" s="12"/>
      <c r="AD177" s="12"/>
      <c r="AE177" s="12"/>
      <c r="AT177" s="220" t="s">
        <v>137</v>
      </c>
      <c r="AU177" s="220" t="s">
        <v>72</v>
      </c>
      <c r="AV177" s="12" t="s">
        <v>135</v>
      </c>
      <c r="AW177" s="12" t="s">
        <v>33</v>
      </c>
      <c r="AX177" s="12" t="s">
        <v>80</v>
      </c>
      <c r="AY177" s="220" t="s">
        <v>136</v>
      </c>
    </row>
    <row r="178" s="2" customFormat="1" ht="16.5" customHeight="1">
      <c r="A178" s="37"/>
      <c r="B178" s="38"/>
      <c r="C178" s="221" t="s">
        <v>271</v>
      </c>
      <c r="D178" s="221" t="s">
        <v>272</v>
      </c>
      <c r="E178" s="222" t="s">
        <v>273</v>
      </c>
      <c r="F178" s="223" t="s">
        <v>274</v>
      </c>
      <c r="G178" s="224" t="s">
        <v>149</v>
      </c>
      <c r="H178" s="225">
        <v>902.82799999999997</v>
      </c>
      <c r="I178" s="226"/>
      <c r="J178" s="227">
        <f>ROUND(I178*H178,2)</f>
        <v>0</v>
      </c>
      <c r="K178" s="223" t="s">
        <v>134</v>
      </c>
      <c r="L178" s="228"/>
      <c r="M178" s="229" t="s">
        <v>19</v>
      </c>
      <c r="N178" s="230" t="s">
        <v>43</v>
      </c>
      <c r="O178" s="83"/>
      <c r="P178" s="184">
        <f>O178*H178</f>
        <v>0</v>
      </c>
      <c r="Q178" s="184">
        <v>0</v>
      </c>
      <c r="R178" s="184">
        <f>Q178*H178</f>
        <v>0</v>
      </c>
      <c r="S178" s="184">
        <v>0</v>
      </c>
      <c r="T178" s="185">
        <f>S178*H178</f>
        <v>0</v>
      </c>
      <c r="U178" s="37"/>
      <c r="V178" s="37"/>
      <c r="W178" s="37"/>
      <c r="X178" s="37"/>
      <c r="Y178" s="37"/>
      <c r="Z178" s="37"/>
      <c r="AA178" s="37"/>
      <c r="AB178" s="37"/>
      <c r="AC178" s="37"/>
      <c r="AD178" s="37"/>
      <c r="AE178" s="37"/>
      <c r="AR178" s="186" t="s">
        <v>174</v>
      </c>
      <c r="AT178" s="186" t="s">
        <v>272</v>
      </c>
      <c r="AU178" s="186" t="s">
        <v>72</v>
      </c>
      <c r="AY178" s="16" t="s">
        <v>136</v>
      </c>
      <c r="BE178" s="187">
        <f>IF(N178="základní",J178,0)</f>
        <v>0</v>
      </c>
      <c r="BF178" s="187">
        <f>IF(N178="snížená",J178,0)</f>
        <v>0</v>
      </c>
      <c r="BG178" s="187">
        <f>IF(N178="zákl. přenesená",J178,0)</f>
        <v>0</v>
      </c>
      <c r="BH178" s="187">
        <f>IF(N178="sníž. přenesená",J178,0)</f>
        <v>0</v>
      </c>
      <c r="BI178" s="187">
        <f>IF(N178="nulová",J178,0)</f>
        <v>0</v>
      </c>
      <c r="BJ178" s="16" t="s">
        <v>80</v>
      </c>
      <c r="BK178" s="187">
        <f>ROUND(I178*H178,2)</f>
        <v>0</v>
      </c>
      <c r="BL178" s="16" t="s">
        <v>135</v>
      </c>
      <c r="BM178" s="186" t="s">
        <v>275</v>
      </c>
    </row>
    <row r="179" s="11" customFormat="1">
      <c r="A179" s="11"/>
      <c r="B179" s="199"/>
      <c r="C179" s="200"/>
      <c r="D179" s="190" t="s">
        <v>137</v>
      </c>
      <c r="E179" s="201" t="s">
        <v>19</v>
      </c>
      <c r="F179" s="202" t="s">
        <v>276</v>
      </c>
      <c r="G179" s="200"/>
      <c r="H179" s="203">
        <v>902.82799999999997</v>
      </c>
      <c r="I179" s="204"/>
      <c r="J179" s="200"/>
      <c r="K179" s="200"/>
      <c r="L179" s="205"/>
      <c r="M179" s="206"/>
      <c r="N179" s="207"/>
      <c r="O179" s="207"/>
      <c r="P179" s="207"/>
      <c r="Q179" s="207"/>
      <c r="R179" s="207"/>
      <c r="S179" s="207"/>
      <c r="T179" s="208"/>
      <c r="U179" s="11"/>
      <c r="V179" s="11"/>
      <c r="W179" s="11"/>
      <c r="X179" s="11"/>
      <c r="Y179" s="11"/>
      <c r="Z179" s="11"/>
      <c r="AA179" s="11"/>
      <c r="AB179" s="11"/>
      <c r="AC179" s="11"/>
      <c r="AD179" s="11"/>
      <c r="AE179" s="11"/>
      <c r="AT179" s="209" t="s">
        <v>137</v>
      </c>
      <c r="AU179" s="209" t="s">
        <v>72</v>
      </c>
      <c r="AV179" s="11" t="s">
        <v>82</v>
      </c>
      <c r="AW179" s="11" t="s">
        <v>33</v>
      </c>
      <c r="AX179" s="11" t="s">
        <v>72</v>
      </c>
      <c r="AY179" s="209" t="s">
        <v>136</v>
      </c>
    </row>
    <row r="180" s="12" customFormat="1">
      <c r="A180" s="12"/>
      <c r="B180" s="210"/>
      <c r="C180" s="211"/>
      <c r="D180" s="190" t="s">
        <v>137</v>
      </c>
      <c r="E180" s="212" t="s">
        <v>19</v>
      </c>
      <c r="F180" s="213" t="s">
        <v>140</v>
      </c>
      <c r="G180" s="211"/>
      <c r="H180" s="214">
        <v>902.82799999999997</v>
      </c>
      <c r="I180" s="215"/>
      <c r="J180" s="211"/>
      <c r="K180" s="211"/>
      <c r="L180" s="216"/>
      <c r="M180" s="217"/>
      <c r="N180" s="218"/>
      <c r="O180" s="218"/>
      <c r="P180" s="218"/>
      <c r="Q180" s="218"/>
      <c r="R180" s="218"/>
      <c r="S180" s="218"/>
      <c r="T180" s="219"/>
      <c r="U180" s="12"/>
      <c r="V180" s="12"/>
      <c r="W180" s="12"/>
      <c r="X180" s="12"/>
      <c r="Y180" s="12"/>
      <c r="Z180" s="12"/>
      <c r="AA180" s="12"/>
      <c r="AB180" s="12"/>
      <c r="AC180" s="12"/>
      <c r="AD180" s="12"/>
      <c r="AE180" s="12"/>
      <c r="AT180" s="220" t="s">
        <v>137</v>
      </c>
      <c r="AU180" s="220" t="s">
        <v>72</v>
      </c>
      <c r="AV180" s="12" t="s">
        <v>135</v>
      </c>
      <c r="AW180" s="12" t="s">
        <v>33</v>
      </c>
      <c r="AX180" s="12" t="s">
        <v>80</v>
      </c>
      <c r="AY180" s="220" t="s">
        <v>136</v>
      </c>
    </row>
    <row r="181" s="2" customFormat="1" ht="16.5" customHeight="1">
      <c r="A181" s="37"/>
      <c r="B181" s="38"/>
      <c r="C181" s="221" t="s">
        <v>206</v>
      </c>
      <c r="D181" s="221" t="s">
        <v>272</v>
      </c>
      <c r="E181" s="222" t="s">
        <v>277</v>
      </c>
      <c r="F181" s="223" t="s">
        <v>278</v>
      </c>
      <c r="G181" s="224" t="s">
        <v>149</v>
      </c>
      <c r="H181" s="225">
        <v>6.0129999999999999</v>
      </c>
      <c r="I181" s="226"/>
      <c r="J181" s="227">
        <f>ROUND(I181*H181,2)</f>
        <v>0</v>
      </c>
      <c r="K181" s="223" t="s">
        <v>134</v>
      </c>
      <c r="L181" s="228"/>
      <c r="M181" s="229" t="s">
        <v>19</v>
      </c>
      <c r="N181" s="230" t="s">
        <v>43</v>
      </c>
      <c r="O181" s="83"/>
      <c r="P181" s="184">
        <f>O181*H181</f>
        <v>0</v>
      </c>
      <c r="Q181" s="184">
        <v>0</v>
      </c>
      <c r="R181" s="184">
        <f>Q181*H181</f>
        <v>0</v>
      </c>
      <c r="S181" s="184">
        <v>0</v>
      </c>
      <c r="T181" s="185">
        <f>S181*H181</f>
        <v>0</v>
      </c>
      <c r="U181" s="37"/>
      <c r="V181" s="37"/>
      <c r="W181" s="37"/>
      <c r="X181" s="37"/>
      <c r="Y181" s="37"/>
      <c r="Z181" s="37"/>
      <c r="AA181" s="37"/>
      <c r="AB181" s="37"/>
      <c r="AC181" s="37"/>
      <c r="AD181" s="37"/>
      <c r="AE181" s="37"/>
      <c r="AR181" s="186" t="s">
        <v>174</v>
      </c>
      <c r="AT181" s="186" t="s">
        <v>272</v>
      </c>
      <c r="AU181" s="186" t="s">
        <v>72</v>
      </c>
      <c r="AY181" s="16" t="s">
        <v>136</v>
      </c>
      <c r="BE181" s="187">
        <f>IF(N181="základní",J181,0)</f>
        <v>0</v>
      </c>
      <c r="BF181" s="187">
        <f>IF(N181="snížená",J181,0)</f>
        <v>0</v>
      </c>
      <c r="BG181" s="187">
        <f>IF(N181="zákl. přenesená",J181,0)</f>
        <v>0</v>
      </c>
      <c r="BH181" s="187">
        <f>IF(N181="sníž. přenesená",J181,0)</f>
        <v>0</v>
      </c>
      <c r="BI181" s="187">
        <f>IF(N181="nulová",J181,0)</f>
        <v>0</v>
      </c>
      <c r="BJ181" s="16" t="s">
        <v>80</v>
      </c>
      <c r="BK181" s="187">
        <f>ROUND(I181*H181,2)</f>
        <v>0</v>
      </c>
      <c r="BL181" s="16" t="s">
        <v>135</v>
      </c>
      <c r="BM181" s="186" t="s">
        <v>279</v>
      </c>
    </row>
    <row r="182" s="11" customFormat="1">
      <c r="A182" s="11"/>
      <c r="B182" s="199"/>
      <c r="C182" s="200"/>
      <c r="D182" s="190" t="s">
        <v>137</v>
      </c>
      <c r="E182" s="201" t="s">
        <v>19</v>
      </c>
      <c r="F182" s="202" t="s">
        <v>280</v>
      </c>
      <c r="G182" s="200"/>
      <c r="H182" s="203">
        <v>6.0129999999999999</v>
      </c>
      <c r="I182" s="204"/>
      <c r="J182" s="200"/>
      <c r="K182" s="200"/>
      <c r="L182" s="205"/>
      <c r="M182" s="206"/>
      <c r="N182" s="207"/>
      <c r="O182" s="207"/>
      <c r="P182" s="207"/>
      <c r="Q182" s="207"/>
      <c r="R182" s="207"/>
      <c r="S182" s="207"/>
      <c r="T182" s="208"/>
      <c r="U182" s="11"/>
      <c r="V182" s="11"/>
      <c r="W182" s="11"/>
      <c r="X182" s="11"/>
      <c r="Y182" s="11"/>
      <c r="Z182" s="11"/>
      <c r="AA182" s="11"/>
      <c r="AB182" s="11"/>
      <c r="AC182" s="11"/>
      <c r="AD182" s="11"/>
      <c r="AE182" s="11"/>
      <c r="AT182" s="209" t="s">
        <v>137</v>
      </c>
      <c r="AU182" s="209" t="s">
        <v>72</v>
      </c>
      <c r="AV182" s="11" t="s">
        <v>82</v>
      </c>
      <c r="AW182" s="11" t="s">
        <v>33</v>
      </c>
      <c r="AX182" s="11" t="s">
        <v>72</v>
      </c>
      <c r="AY182" s="209" t="s">
        <v>136</v>
      </c>
    </row>
    <row r="183" s="12" customFormat="1">
      <c r="A183" s="12"/>
      <c r="B183" s="210"/>
      <c r="C183" s="211"/>
      <c r="D183" s="190" t="s">
        <v>137</v>
      </c>
      <c r="E183" s="212" t="s">
        <v>19</v>
      </c>
      <c r="F183" s="213" t="s">
        <v>140</v>
      </c>
      <c r="G183" s="211"/>
      <c r="H183" s="214">
        <v>6.0129999999999999</v>
      </c>
      <c r="I183" s="215"/>
      <c r="J183" s="211"/>
      <c r="K183" s="211"/>
      <c r="L183" s="216"/>
      <c r="M183" s="217"/>
      <c r="N183" s="218"/>
      <c r="O183" s="218"/>
      <c r="P183" s="218"/>
      <c r="Q183" s="218"/>
      <c r="R183" s="218"/>
      <c r="S183" s="218"/>
      <c r="T183" s="219"/>
      <c r="U183" s="12"/>
      <c r="V183" s="12"/>
      <c r="W183" s="12"/>
      <c r="X183" s="12"/>
      <c r="Y183" s="12"/>
      <c r="Z183" s="12"/>
      <c r="AA183" s="12"/>
      <c r="AB183" s="12"/>
      <c r="AC183" s="12"/>
      <c r="AD183" s="12"/>
      <c r="AE183" s="12"/>
      <c r="AT183" s="220" t="s">
        <v>137</v>
      </c>
      <c r="AU183" s="220" t="s">
        <v>72</v>
      </c>
      <c r="AV183" s="12" t="s">
        <v>135</v>
      </c>
      <c r="AW183" s="12" t="s">
        <v>33</v>
      </c>
      <c r="AX183" s="12" t="s">
        <v>80</v>
      </c>
      <c r="AY183" s="220" t="s">
        <v>136</v>
      </c>
    </row>
    <row r="184" s="2" customFormat="1" ht="33" customHeight="1">
      <c r="A184" s="37"/>
      <c r="B184" s="38"/>
      <c r="C184" s="175" t="s">
        <v>281</v>
      </c>
      <c r="D184" s="175" t="s">
        <v>130</v>
      </c>
      <c r="E184" s="176" t="s">
        <v>282</v>
      </c>
      <c r="F184" s="177" t="s">
        <v>283</v>
      </c>
      <c r="G184" s="178" t="s">
        <v>149</v>
      </c>
      <c r="H184" s="179">
        <v>908.84100000000001</v>
      </c>
      <c r="I184" s="180"/>
      <c r="J184" s="181">
        <f>ROUND(I184*H184,2)</f>
        <v>0</v>
      </c>
      <c r="K184" s="177" t="s">
        <v>134</v>
      </c>
      <c r="L184" s="43"/>
      <c r="M184" s="182" t="s">
        <v>19</v>
      </c>
      <c r="N184" s="183" t="s">
        <v>43</v>
      </c>
      <c r="O184" s="83"/>
      <c r="P184" s="184">
        <f>O184*H184</f>
        <v>0</v>
      </c>
      <c r="Q184" s="184">
        <v>0</v>
      </c>
      <c r="R184" s="184">
        <f>Q184*H184</f>
        <v>0</v>
      </c>
      <c r="S184" s="184">
        <v>0</v>
      </c>
      <c r="T184" s="185">
        <f>S184*H184</f>
        <v>0</v>
      </c>
      <c r="U184" s="37"/>
      <c r="V184" s="37"/>
      <c r="W184" s="37"/>
      <c r="X184" s="37"/>
      <c r="Y184" s="37"/>
      <c r="Z184" s="37"/>
      <c r="AA184" s="37"/>
      <c r="AB184" s="37"/>
      <c r="AC184" s="37"/>
      <c r="AD184" s="37"/>
      <c r="AE184" s="37"/>
      <c r="AR184" s="186" t="s">
        <v>135</v>
      </c>
      <c r="AT184" s="186" t="s">
        <v>130</v>
      </c>
      <c r="AU184" s="186" t="s">
        <v>72</v>
      </c>
      <c r="AY184" s="16" t="s">
        <v>136</v>
      </c>
      <c r="BE184" s="187">
        <f>IF(N184="základní",J184,0)</f>
        <v>0</v>
      </c>
      <c r="BF184" s="187">
        <f>IF(N184="snížená",J184,0)</f>
        <v>0</v>
      </c>
      <c r="BG184" s="187">
        <f>IF(N184="zákl. přenesená",J184,0)</f>
        <v>0</v>
      </c>
      <c r="BH184" s="187">
        <f>IF(N184="sníž. přenesená",J184,0)</f>
        <v>0</v>
      </c>
      <c r="BI184" s="187">
        <f>IF(N184="nulová",J184,0)</f>
        <v>0</v>
      </c>
      <c r="BJ184" s="16" t="s">
        <v>80</v>
      </c>
      <c r="BK184" s="187">
        <f>ROUND(I184*H184,2)</f>
        <v>0</v>
      </c>
      <c r="BL184" s="16" t="s">
        <v>135</v>
      </c>
      <c r="BM184" s="186" t="s">
        <v>284</v>
      </c>
    </row>
    <row r="185" s="10" customFormat="1">
      <c r="A185" s="10"/>
      <c r="B185" s="188"/>
      <c r="C185" s="189"/>
      <c r="D185" s="190" t="s">
        <v>137</v>
      </c>
      <c r="E185" s="191" t="s">
        <v>19</v>
      </c>
      <c r="F185" s="192" t="s">
        <v>285</v>
      </c>
      <c r="G185" s="189"/>
      <c r="H185" s="191" t="s">
        <v>19</v>
      </c>
      <c r="I185" s="193"/>
      <c r="J185" s="189"/>
      <c r="K185" s="189"/>
      <c r="L185" s="194"/>
      <c r="M185" s="195"/>
      <c r="N185" s="196"/>
      <c r="O185" s="196"/>
      <c r="P185" s="196"/>
      <c r="Q185" s="196"/>
      <c r="R185" s="196"/>
      <c r="S185" s="196"/>
      <c r="T185" s="197"/>
      <c r="U185" s="10"/>
      <c r="V185" s="10"/>
      <c r="W185" s="10"/>
      <c r="X185" s="10"/>
      <c r="Y185" s="10"/>
      <c r="Z185" s="10"/>
      <c r="AA185" s="10"/>
      <c r="AB185" s="10"/>
      <c r="AC185" s="10"/>
      <c r="AD185" s="10"/>
      <c r="AE185" s="10"/>
      <c r="AT185" s="198" t="s">
        <v>137</v>
      </c>
      <c r="AU185" s="198" t="s">
        <v>72</v>
      </c>
      <c r="AV185" s="10" t="s">
        <v>80</v>
      </c>
      <c r="AW185" s="10" t="s">
        <v>33</v>
      </c>
      <c r="AX185" s="10" t="s">
        <v>72</v>
      </c>
      <c r="AY185" s="198" t="s">
        <v>136</v>
      </c>
    </row>
    <row r="186" s="11" customFormat="1">
      <c r="A186" s="11"/>
      <c r="B186" s="199"/>
      <c r="C186" s="200"/>
      <c r="D186" s="190" t="s">
        <v>137</v>
      </c>
      <c r="E186" s="201" t="s">
        <v>19</v>
      </c>
      <c r="F186" s="202" t="s">
        <v>286</v>
      </c>
      <c r="G186" s="200"/>
      <c r="H186" s="203">
        <v>908.84100000000001</v>
      </c>
      <c r="I186" s="204"/>
      <c r="J186" s="200"/>
      <c r="K186" s="200"/>
      <c r="L186" s="205"/>
      <c r="M186" s="206"/>
      <c r="N186" s="207"/>
      <c r="O186" s="207"/>
      <c r="P186" s="207"/>
      <c r="Q186" s="207"/>
      <c r="R186" s="207"/>
      <c r="S186" s="207"/>
      <c r="T186" s="208"/>
      <c r="U186" s="11"/>
      <c r="V186" s="11"/>
      <c r="W186" s="11"/>
      <c r="X186" s="11"/>
      <c r="Y186" s="11"/>
      <c r="Z186" s="11"/>
      <c r="AA186" s="11"/>
      <c r="AB186" s="11"/>
      <c r="AC186" s="11"/>
      <c r="AD186" s="11"/>
      <c r="AE186" s="11"/>
      <c r="AT186" s="209" t="s">
        <v>137</v>
      </c>
      <c r="AU186" s="209" t="s">
        <v>72</v>
      </c>
      <c r="AV186" s="11" t="s">
        <v>82</v>
      </c>
      <c r="AW186" s="11" t="s">
        <v>33</v>
      </c>
      <c r="AX186" s="11" t="s">
        <v>72</v>
      </c>
      <c r="AY186" s="209" t="s">
        <v>136</v>
      </c>
    </row>
    <row r="187" s="12" customFormat="1">
      <c r="A187" s="12"/>
      <c r="B187" s="210"/>
      <c r="C187" s="211"/>
      <c r="D187" s="190" t="s">
        <v>137</v>
      </c>
      <c r="E187" s="212" t="s">
        <v>19</v>
      </c>
      <c r="F187" s="213" t="s">
        <v>140</v>
      </c>
      <c r="G187" s="211"/>
      <c r="H187" s="214">
        <v>908.84100000000001</v>
      </c>
      <c r="I187" s="215"/>
      <c r="J187" s="211"/>
      <c r="K187" s="211"/>
      <c r="L187" s="216"/>
      <c r="M187" s="217"/>
      <c r="N187" s="218"/>
      <c r="O187" s="218"/>
      <c r="P187" s="218"/>
      <c r="Q187" s="218"/>
      <c r="R187" s="218"/>
      <c r="S187" s="218"/>
      <c r="T187" s="219"/>
      <c r="U187" s="12"/>
      <c r="V187" s="12"/>
      <c r="W187" s="12"/>
      <c r="X187" s="12"/>
      <c r="Y187" s="12"/>
      <c r="Z187" s="12"/>
      <c r="AA187" s="12"/>
      <c r="AB187" s="12"/>
      <c r="AC187" s="12"/>
      <c r="AD187" s="12"/>
      <c r="AE187" s="12"/>
      <c r="AT187" s="220" t="s">
        <v>137</v>
      </c>
      <c r="AU187" s="220" t="s">
        <v>72</v>
      </c>
      <c r="AV187" s="12" t="s">
        <v>135</v>
      </c>
      <c r="AW187" s="12" t="s">
        <v>33</v>
      </c>
      <c r="AX187" s="12" t="s">
        <v>80</v>
      </c>
      <c r="AY187" s="220" t="s">
        <v>136</v>
      </c>
    </row>
    <row r="188" s="2" customFormat="1" ht="16.5" customHeight="1">
      <c r="A188" s="37"/>
      <c r="B188" s="38"/>
      <c r="C188" s="175" t="s">
        <v>287</v>
      </c>
      <c r="D188" s="175" t="s">
        <v>130</v>
      </c>
      <c r="E188" s="176" t="s">
        <v>288</v>
      </c>
      <c r="F188" s="177" t="s">
        <v>289</v>
      </c>
      <c r="G188" s="178" t="s">
        <v>149</v>
      </c>
      <c r="H188" s="179">
        <v>95.400000000000006</v>
      </c>
      <c r="I188" s="180"/>
      <c r="J188" s="181">
        <f>ROUND(I188*H188,2)</f>
        <v>0</v>
      </c>
      <c r="K188" s="177" t="s">
        <v>134</v>
      </c>
      <c r="L188" s="43"/>
      <c r="M188" s="182" t="s">
        <v>19</v>
      </c>
      <c r="N188" s="183" t="s">
        <v>43</v>
      </c>
      <c r="O188" s="83"/>
      <c r="P188" s="184">
        <f>O188*H188</f>
        <v>0</v>
      </c>
      <c r="Q188" s="184">
        <v>0</v>
      </c>
      <c r="R188" s="184">
        <f>Q188*H188</f>
        <v>0</v>
      </c>
      <c r="S188" s="184">
        <v>0</v>
      </c>
      <c r="T188" s="185">
        <f>S188*H188</f>
        <v>0</v>
      </c>
      <c r="U188" s="37"/>
      <c r="V188" s="37"/>
      <c r="W188" s="37"/>
      <c r="X188" s="37"/>
      <c r="Y188" s="37"/>
      <c r="Z188" s="37"/>
      <c r="AA188" s="37"/>
      <c r="AB188" s="37"/>
      <c r="AC188" s="37"/>
      <c r="AD188" s="37"/>
      <c r="AE188" s="37"/>
      <c r="AR188" s="186" t="s">
        <v>135</v>
      </c>
      <c r="AT188" s="186" t="s">
        <v>130</v>
      </c>
      <c r="AU188" s="186" t="s">
        <v>72</v>
      </c>
      <c r="AY188" s="16" t="s">
        <v>136</v>
      </c>
      <c r="BE188" s="187">
        <f>IF(N188="základní",J188,0)</f>
        <v>0</v>
      </c>
      <c r="BF188" s="187">
        <f>IF(N188="snížená",J188,0)</f>
        <v>0</v>
      </c>
      <c r="BG188" s="187">
        <f>IF(N188="zákl. přenesená",J188,0)</f>
        <v>0</v>
      </c>
      <c r="BH188" s="187">
        <f>IF(N188="sníž. přenesená",J188,0)</f>
        <v>0</v>
      </c>
      <c r="BI188" s="187">
        <f>IF(N188="nulová",J188,0)</f>
        <v>0</v>
      </c>
      <c r="BJ188" s="16" t="s">
        <v>80</v>
      </c>
      <c r="BK188" s="187">
        <f>ROUND(I188*H188,2)</f>
        <v>0</v>
      </c>
      <c r="BL188" s="16" t="s">
        <v>135</v>
      </c>
      <c r="BM188" s="186" t="s">
        <v>290</v>
      </c>
    </row>
    <row r="189" s="11" customFormat="1">
      <c r="A189" s="11"/>
      <c r="B189" s="199"/>
      <c r="C189" s="200"/>
      <c r="D189" s="190" t="s">
        <v>137</v>
      </c>
      <c r="E189" s="201" t="s">
        <v>19</v>
      </c>
      <c r="F189" s="202" t="s">
        <v>291</v>
      </c>
      <c r="G189" s="200"/>
      <c r="H189" s="203">
        <v>95.400000000000006</v>
      </c>
      <c r="I189" s="204"/>
      <c r="J189" s="200"/>
      <c r="K189" s="200"/>
      <c r="L189" s="205"/>
      <c r="M189" s="206"/>
      <c r="N189" s="207"/>
      <c r="O189" s="207"/>
      <c r="P189" s="207"/>
      <c r="Q189" s="207"/>
      <c r="R189" s="207"/>
      <c r="S189" s="207"/>
      <c r="T189" s="208"/>
      <c r="U189" s="11"/>
      <c r="V189" s="11"/>
      <c r="W189" s="11"/>
      <c r="X189" s="11"/>
      <c r="Y189" s="11"/>
      <c r="Z189" s="11"/>
      <c r="AA189" s="11"/>
      <c r="AB189" s="11"/>
      <c r="AC189" s="11"/>
      <c r="AD189" s="11"/>
      <c r="AE189" s="11"/>
      <c r="AT189" s="209" t="s">
        <v>137</v>
      </c>
      <c r="AU189" s="209" t="s">
        <v>72</v>
      </c>
      <c r="AV189" s="11" t="s">
        <v>82</v>
      </c>
      <c r="AW189" s="11" t="s">
        <v>33</v>
      </c>
      <c r="AX189" s="11" t="s">
        <v>72</v>
      </c>
      <c r="AY189" s="209" t="s">
        <v>136</v>
      </c>
    </row>
    <row r="190" s="12" customFormat="1">
      <c r="A190" s="12"/>
      <c r="B190" s="210"/>
      <c r="C190" s="211"/>
      <c r="D190" s="190" t="s">
        <v>137</v>
      </c>
      <c r="E190" s="212" t="s">
        <v>19</v>
      </c>
      <c r="F190" s="213" t="s">
        <v>140</v>
      </c>
      <c r="G190" s="211"/>
      <c r="H190" s="214">
        <v>95.400000000000006</v>
      </c>
      <c r="I190" s="215"/>
      <c r="J190" s="211"/>
      <c r="K190" s="211"/>
      <c r="L190" s="216"/>
      <c r="M190" s="217"/>
      <c r="N190" s="218"/>
      <c r="O190" s="218"/>
      <c r="P190" s="218"/>
      <c r="Q190" s="218"/>
      <c r="R190" s="218"/>
      <c r="S190" s="218"/>
      <c r="T190" s="219"/>
      <c r="U190" s="12"/>
      <c r="V190" s="12"/>
      <c r="W190" s="12"/>
      <c r="X190" s="12"/>
      <c r="Y190" s="12"/>
      <c r="Z190" s="12"/>
      <c r="AA190" s="12"/>
      <c r="AB190" s="12"/>
      <c r="AC190" s="12"/>
      <c r="AD190" s="12"/>
      <c r="AE190" s="12"/>
      <c r="AT190" s="220" t="s">
        <v>137</v>
      </c>
      <c r="AU190" s="220" t="s">
        <v>72</v>
      </c>
      <c r="AV190" s="12" t="s">
        <v>135</v>
      </c>
      <c r="AW190" s="12" t="s">
        <v>33</v>
      </c>
      <c r="AX190" s="12" t="s">
        <v>80</v>
      </c>
      <c r="AY190" s="220" t="s">
        <v>136</v>
      </c>
    </row>
    <row r="191" s="2" customFormat="1" ht="37.8" customHeight="1">
      <c r="A191" s="37"/>
      <c r="B191" s="38"/>
      <c r="C191" s="175" t="s">
        <v>292</v>
      </c>
      <c r="D191" s="175" t="s">
        <v>130</v>
      </c>
      <c r="E191" s="176" t="s">
        <v>293</v>
      </c>
      <c r="F191" s="177" t="s">
        <v>294</v>
      </c>
      <c r="G191" s="178" t="s">
        <v>149</v>
      </c>
      <c r="H191" s="179">
        <v>95.400000000000006</v>
      </c>
      <c r="I191" s="180"/>
      <c r="J191" s="181">
        <f>ROUND(I191*H191,2)</f>
        <v>0</v>
      </c>
      <c r="K191" s="177" t="s">
        <v>134</v>
      </c>
      <c r="L191" s="43"/>
      <c r="M191" s="182" t="s">
        <v>19</v>
      </c>
      <c r="N191" s="183" t="s">
        <v>43</v>
      </c>
      <c r="O191" s="83"/>
      <c r="P191" s="184">
        <f>O191*H191</f>
        <v>0</v>
      </c>
      <c r="Q191" s="184">
        <v>0</v>
      </c>
      <c r="R191" s="184">
        <f>Q191*H191</f>
        <v>0</v>
      </c>
      <c r="S191" s="184">
        <v>0</v>
      </c>
      <c r="T191" s="185">
        <f>S191*H191</f>
        <v>0</v>
      </c>
      <c r="U191" s="37"/>
      <c r="V191" s="37"/>
      <c r="W191" s="37"/>
      <c r="X191" s="37"/>
      <c r="Y191" s="37"/>
      <c r="Z191" s="37"/>
      <c r="AA191" s="37"/>
      <c r="AB191" s="37"/>
      <c r="AC191" s="37"/>
      <c r="AD191" s="37"/>
      <c r="AE191" s="37"/>
      <c r="AR191" s="186" t="s">
        <v>135</v>
      </c>
      <c r="AT191" s="186" t="s">
        <v>130</v>
      </c>
      <c r="AU191" s="186" t="s">
        <v>72</v>
      </c>
      <c r="AY191" s="16" t="s">
        <v>136</v>
      </c>
      <c r="BE191" s="187">
        <f>IF(N191="základní",J191,0)</f>
        <v>0</v>
      </c>
      <c r="BF191" s="187">
        <f>IF(N191="snížená",J191,0)</f>
        <v>0</v>
      </c>
      <c r="BG191" s="187">
        <f>IF(N191="zákl. přenesená",J191,0)</f>
        <v>0</v>
      </c>
      <c r="BH191" s="187">
        <f>IF(N191="sníž. přenesená",J191,0)</f>
        <v>0</v>
      </c>
      <c r="BI191" s="187">
        <f>IF(N191="nulová",J191,0)</f>
        <v>0</v>
      </c>
      <c r="BJ191" s="16" t="s">
        <v>80</v>
      </c>
      <c r="BK191" s="187">
        <f>ROUND(I191*H191,2)</f>
        <v>0</v>
      </c>
      <c r="BL191" s="16" t="s">
        <v>135</v>
      </c>
      <c r="BM191" s="186" t="s">
        <v>295</v>
      </c>
    </row>
    <row r="192" s="11" customFormat="1">
      <c r="A192" s="11"/>
      <c r="B192" s="199"/>
      <c r="C192" s="200"/>
      <c r="D192" s="190" t="s">
        <v>137</v>
      </c>
      <c r="E192" s="201" t="s">
        <v>19</v>
      </c>
      <c r="F192" s="202" t="s">
        <v>291</v>
      </c>
      <c r="G192" s="200"/>
      <c r="H192" s="203">
        <v>95.400000000000006</v>
      </c>
      <c r="I192" s="204"/>
      <c r="J192" s="200"/>
      <c r="K192" s="200"/>
      <c r="L192" s="205"/>
      <c r="M192" s="206"/>
      <c r="N192" s="207"/>
      <c r="O192" s="207"/>
      <c r="P192" s="207"/>
      <c r="Q192" s="207"/>
      <c r="R192" s="207"/>
      <c r="S192" s="207"/>
      <c r="T192" s="208"/>
      <c r="U192" s="11"/>
      <c r="V192" s="11"/>
      <c r="W192" s="11"/>
      <c r="X192" s="11"/>
      <c r="Y192" s="11"/>
      <c r="Z192" s="11"/>
      <c r="AA192" s="11"/>
      <c r="AB192" s="11"/>
      <c r="AC192" s="11"/>
      <c r="AD192" s="11"/>
      <c r="AE192" s="11"/>
      <c r="AT192" s="209" t="s">
        <v>137</v>
      </c>
      <c r="AU192" s="209" t="s">
        <v>72</v>
      </c>
      <c r="AV192" s="11" t="s">
        <v>82</v>
      </c>
      <c r="AW192" s="11" t="s">
        <v>33</v>
      </c>
      <c r="AX192" s="11" t="s">
        <v>72</v>
      </c>
      <c r="AY192" s="209" t="s">
        <v>136</v>
      </c>
    </row>
    <row r="193" s="12" customFormat="1">
      <c r="A193" s="12"/>
      <c r="B193" s="210"/>
      <c r="C193" s="211"/>
      <c r="D193" s="190" t="s">
        <v>137</v>
      </c>
      <c r="E193" s="212" t="s">
        <v>19</v>
      </c>
      <c r="F193" s="213" t="s">
        <v>140</v>
      </c>
      <c r="G193" s="211"/>
      <c r="H193" s="214">
        <v>95.400000000000006</v>
      </c>
      <c r="I193" s="215"/>
      <c r="J193" s="211"/>
      <c r="K193" s="211"/>
      <c r="L193" s="216"/>
      <c r="M193" s="217"/>
      <c r="N193" s="218"/>
      <c r="O193" s="218"/>
      <c r="P193" s="218"/>
      <c r="Q193" s="218"/>
      <c r="R193" s="218"/>
      <c r="S193" s="218"/>
      <c r="T193" s="219"/>
      <c r="U193" s="12"/>
      <c r="V193" s="12"/>
      <c r="W193" s="12"/>
      <c r="X193" s="12"/>
      <c r="Y193" s="12"/>
      <c r="Z193" s="12"/>
      <c r="AA193" s="12"/>
      <c r="AB193" s="12"/>
      <c r="AC193" s="12"/>
      <c r="AD193" s="12"/>
      <c r="AE193" s="12"/>
      <c r="AT193" s="220" t="s">
        <v>137</v>
      </c>
      <c r="AU193" s="220" t="s">
        <v>72</v>
      </c>
      <c r="AV193" s="12" t="s">
        <v>135</v>
      </c>
      <c r="AW193" s="12" t="s">
        <v>33</v>
      </c>
      <c r="AX193" s="12" t="s">
        <v>80</v>
      </c>
      <c r="AY193" s="220" t="s">
        <v>136</v>
      </c>
    </row>
    <row r="194" s="2" customFormat="1" ht="16.5" customHeight="1">
      <c r="A194" s="37"/>
      <c r="B194" s="38"/>
      <c r="C194" s="175" t="s">
        <v>214</v>
      </c>
      <c r="D194" s="175" t="s">
        <v>130</v>
      </c>
      <c r="E194" s="176" t="s">
        <v>296</v>
      </c>
      <c r="F194" s="177" t="s">
        <v>297</v>
      </c>
      <c r="G194" s="178" t="s">
        <v>149</v>
      </c>
      <c r="H194" s="179">
        <v>95.400000000000006</v>
      </c>
      <c r="I194" s="180"/>
      <c r="J194" s="181">
        <f>ROUND(I194*H194,2)</f>
        <v>0</v>
      </c>
      <c r="K194" s="177" t="s">
        <v>134</v>
      </c>
      <c r="L194" s="43"/>
      <c r="M194" s="182" t="s">
        <v>19</v>
      </c>
      <c r="N194" s="183" t="s">
        <v>43</v>
      </c>
      <c r="O194" s="83"/>
      <c r="P194" s="184">
        <f>O194*H194</f>
        <v>0</v>
      </c>
      <c r="Q194" s="184">
        <v>0</v>
      </c>
      <c r="R194" s="184">
        <f>Q194*H194</f>
        <v>0</v>
      </c>
      <c r="S194" s="184">
        <v>0</v>
      </c>
      <c r="T194" s="185">
        <f>S194*H194</f>
        <v>0</v>
      </c>
      <c r="U194" s="37"/>
      <c r="V194" s="37"/>
      <c r="W194" s="37"/>
      <c r="X194" s="37"/>
      <c r="Y194" s="37"/>
      <c r="Z194" s="37"/>
      <c r="AA194" s="37"/>
      <c r="AB194" s="37"/>
      <c r="AC194" s="37"/>
      <c r="AD194" s="37"/>
      <c r="AE194" s="37"/>
      <c r="AR194" s="186" t="s">
        <v>135</v>
      </c>
      <c r="AT194" s="186" t="s">
        <v>130</v>
      </c>
      <c r="AU194" s="186" t="s">
        <v>72</v>
      </c>
      <c r="AY194" s="16" t="s">
        <v>136</v>
      </c>
      <c r="BE194" s="187">
        <f>IF(N194="základní",J194,0)</f>
        <v>0</v>
      </c>
      <c r="BF194" s="187">
        <f>IF(N194="snížená",J194,0)</f>
        <v>0</v>
      </c>
      <c r="BG194" s="187">
        <f>IF(N194="zákl. přenesená",J194,0)</f>
        <v>0</v>
      </c>
      <c r="BH194" s="187">
        <f>IF(N194="sníž. přenesená",J194,0)</f>
        <v>0</v>
      </c>
      <c r="BI194" s="187">
        <f>IF(N194="nulová",J194,0)</f>
        <v>0</v>
      </c>
      <c r="BJ194" s="16" t="s">
        <v>80</v>
      </c>
      <c r="BK194" s="187">
        <f>ROUND(I194*H194,2)</f>
        <v>0</v>
      </c>
      <c r="BL194" s="16" t="s">
        <v>135</v>
      </c>
      <c r="BM194" s="186" t="s">
        <v>298</v>
      </c>
    </row>
    <row r="195" s="11" customFormat="1">
      <c r="A195" s="11"/>
      <c r="B195" s="199"/>
      <c r="C195" s="200"/>
      <c r="D195" s="190" t="s">
        <v>137</v>
      </c>
      <c r="E195" s="201" t="s">
        <v>19</v>
      </c>
      <c r="F195" s="202" t="s">
        <v>299</v>
      </c>
      <c r="G195" s="200"/>
      <c r="H195" s="203">
        <v>95.400000000000006</v>
      </c>
      <c r="I195" s="204"/>
      <c r="J195" s="200"/>
      <c r="K195" s="200"/>
      <c r="L195" s="205"/>
      <c r="M195" s="206"/>
      <c r="N195" s="207"/>
      <c r="O195" s="207"/>
      <c r="P195" s="207"/>
      <c r="Q195" s="207"/>
      <c r="R195" s="207"/>
      <c r="S195" s="207"/>
      <c r="T195" s="208"/>
      <c r="U195" s="11"/>
      <c r="V195" s="11"/>
      <c r="W195" s="11"/>
      <c r="X195" s="11"/>
      <c r="Y195" s="11"/>
      <c r="Z195" s="11"/>
      <c r="AA195" s="11"/>
      <c r="AB195" s="11"/>
      <c r="AC195" s="11"/>
      <c r="AD195" s="11"/>
      <c r="AE195" s="11"/>
      <c r="AT195" s="209" t="s">
        <v>137</v>
      </c>
      <c r="AU195" s="209" t="s">
        <v>72</v>
      </c>
      <c r="AV195" s="11" t="s">
        <v>82</v>
      </c>
      <c r="AW195" s="11" t="s">
        <v>33</v>
      </c>
      <c r="AX195" s="11" t="s">
        <v>72</v>
      </c>
      <c r="AY195" s="209" t="s">
        <v>136</v>
      </c>
    </row>
    <row r="196" s="12" customFormat="1">
      <c r="A196" s="12"/>
      <c r="B196" s="210"/>
      <c r="C196" s="211"/>
      <c r="D196" s="190" t="s">
        <v>137</v>
      </c>
      <c r="E196" s="212" t="s">
        <v>19</v>
      </c>
      <c r="F196" s="213" t="s">
        <v>140</v>
      </c>
      <c r="G196" s="211"/>
      <c r="H196" s="214">
        <v>95.400000000000006</v>
      </c>
      <c r="I196" s="215"/>
      <c r="J196" s="211"/>
      <c r="K196" s="211"/>
      <c r="L196" s="216"/>
      <c r="M196" s="217"/>
      <c r="N196" s="218"/>
      <c r="O196" s="218"/>
      <c r="P196" s="218"/>
      <c r="Q196" s="218"/>
      <c r="R196" s="218"/>
      <c r="S196" s="218"/>
      <c r="T196" s="219"/>
      <c r="U196" s="12"/>
      <c r="V196" s="12"/>
      <c r="W196" s="12"/>
      <c r="X196" s="12"/>
      <c r="Y196" s="12"/>
      <c r="Z196" s="12"/>
      <c r="AA196" s="12"/>
      <c r="AB196" s="12"/>
      <c r="AC196" s="12"/>
      <c r="AD196" s="12"/>
      <c r="AE196" s="12"/>
      <c r="AT196" s="220" t="s">
        <v>137</v>
      </c>
      <c r="AU196" s="220" t="s">
        <v>72</v>
      </c>
      <c r="AV196" s="12" t="s">
        <v>135</v>
      </c>
      <c r="AW196" s="12" t="s">
        <v>33</v>
      </c>
      <c r="AX196" s="12" t="s">
        <v>80</v>
      </c>
      <c r="AY196" s="220" t="s">
        <v>136</v>
      </c>
    </row>
    <row r="197" s="2" customFormat="1" ht="16.5" customHeight="1">
      <c r="A197" s="37"/>
      <c r="B197" s="38"/>
      <c r="C197" s="175" t="s">
        <v>300</v>
      </c>
      <c r="D197" s="175" t="s">
        <v>130</v>
      </c>
      <c r="E197" s="176" t="s">
        <v>288</v>
      </c>
      <c r="F197" s="177" t="s">
        <v>289</v>
      </c>
      <c r="G197" s="178" t="s">
        <v>149</v>
      </c>
      <c r="H197" s="179">
        <v>7.2800000000000002</v>
      </c>
      <c r="I197" s="180"/>
      <c r="J197" s="181">
        <f>ROUND(I197*H197,2)</f>
        <v>0</v>
      </c>
      <c r="K197" s="177" t="s">
        <v>134</v>
      </c>
      <c r="L197" s="43"/>
      <c r="M197" s="182" t="s">
        <v>19</v>
      </c>
      <c r="N197" s="183" t="s">
        <v>43</v>
      </c>
      <c r="O197" s="83"/>
      <c r="P197" s="184">
        <f>O197*H197</f>
        <v>0</v>
      </c>
      <c r="Q197" s="184">
        <v>0</v>
      </c>
      <c r="R197" s="184">
        <f>Q197*H197</f>
        <v>0</v>
      </c>
      <c r="S197" s="184">
        <v>0</v>
      </c>
      <c r="T197" s="185">
        <f>S197*H197</f>
        <v>0</v>
      </c>
      <c r="U197" s="37"/>
      <c r="V197" s="37"/>
      <c r="W197" s="37"/>
      <c r="X197" s="37"/>
      <c r="Y197" s="37"/>
      <c r="Z197" s="37"/>
      <c r="AA197" s="37"/>
      <c r="AB197" s="37"/>
      <c r="AC197" s="37"/>
      <c r="AD197" s="37"/>
      <c r="AE197" s="37"/>
      <c r="AR197" s="186" t="s">
        <v>135</v>
      </c>
      <c r="AT197" s="186" t="s">
        <v>130</v>
      </c>
      <c r="AU197" s="186" t="s">
        <v>72</v>
      </c>
      <c r="AY197" s="16" t="s">
        <v>136</v>
      </c>
      <c r="BE197" s="187">
        <f>IF(N197="základní",J197,0)</f>
        <v>0</v>
      </c>
      <c r="BF197" s="187">
        <f>IF(N197="snížená",J197,0)</f>
        <v>0</v>
      </c>
      <c r="BG197" s="187">
        <f>IF(N197="zákl. přenesená",J197,0)</f>
        <v>0</v>
      </c>
      <c r="BH197" s="187">
        <f>IF(N197="sníž. přenesená",J197,0)</f>
        <v>0</v>
      </c>
      <c r="BI197" s="187">
        <f>IF(N197="nulová",J197,0)</f>
        <v>0</v>
      </c>
      <c r="BJ197" s="16" t="s">
        <v>80</v>
      </c>
      <c r="BK197" s="187">
        <f>ROUND(I197*H197,2)</f>
        <v>0</v>
      </c>
      <c r="BL197" s="16" t="s">
        <v>135</v>
      </c>
      <c r="BM197" s="186" t="s">
        <v>301</v>
      </c>
    </row>
    <row r="198" s="10" customFormat="1">
      <c r="A198" s="10"/>
      <c r="B198" s="188"/>
      <c r="C198" s="189"/>
      <c r="D198" s="190" t="s">
        <v>137</v>
      </c>
      <c r="E198" s="191" t="s">
        <v>19</v>
      </c>
      <c r="F198" s="192" t="s">
        <v>302</v>
      </c>
      <c r="G198" s="189"/>
      <c r="H198" s="191" t="s">
        <v>19</v>
      </c>
      <c r="I198" s="193"/>
      <c r="J198" s="189"/>
      <c r="K198" s="189"/>
      <c r="L198" s="194"/>
      <c r="M198" s="195"/>
      <c r="N198" s="196"/>
      <c r="O198" s="196"/>
      <c r="P198" s="196"/>
      <c r="Q198" s="196"/>
      <c r="R198" s="196"/>
      <c r="S198" s="196"/>
      <c r="T198" s="197"/>
      <c r="U198" s="10"/>
      <c r="V198" s="10"/>
      <c r="W198" s="10"/>
      <c r="X198" s="10"/>
      <c r="Y198" s="10"/>
      <c r="Z198" s="10"/>
      <c r="AA198" s="10"/>
      <c r="AB198" s="10"/>
      <c r="AC198" s="10"/>
      <c r="AD198" s="10"/>
      <c r="AE198" s="10"/>
      <c r="AT198" s="198" t="s">
        <v>137</v>
      </c>
      <c r="AU198" s="198" t="s">
        <v>72</v>
      </c>
      <c r="AV198" s="10" t="s">
        <v>80</v>
      </c>
      <c r="AW198" s="10" t="s">
        <v>33</v>
      </c>
      <c r="AX198" s="10" t="s">
        <v>72</v>
      </c>
      <c r="AY198" s="198" t="s">
        <v>136</v>
      </c>
    </row>
    <row r="199" s="11" customFormat="1">
      <c r="A199" s="11"/>
      <c r="B199" s="199"/>
      <c r="C199" s="200"/>
      <c r="D199" s="190" t="s">
        <v>137</v>
      </c>
      <c r="E199" s="201" t="s">
        <v>19</v>
      </c>
      <c r="F199" s="202" t="s">
        <v>303</v>
      </c>
      <c r="G199" s="200"/>
      <c r="H199" s="203">
        <v>7.2800000000000002</v>
      </c>
      <c r="I199" s="204"/>
      <c r="J199" s="200"/>
      <c r="K199" s="200"/>
      <c r="L199" s="205"/>
      <c r="M199" s="206"/>
      <c r="N199" s="207"/>
      <c r="O199" s="207"/>
      <c r="P199" s="207"/>
      <c r="Q199" s="207"/>
      <c r="R199" s="207"/>
      <c r="S199" s="207"/>
      <c r="T199" s="208"/>
      <c r="U199" s="11"/>
      <c r="V199" s="11"/>
      <c r="W199" s="11"/>
      <c r="X199" s="11"/>
      <c r="Y199" s="11"/>
      <c r="Z199" s="11"/>
      <c r="AA199" s="11"/>
      <c r="AB199" s="11"/>
      <c r="AC199" s="11"/>
      <c r="AD199" s="11"/>
      <c r="AE199" s="11"/>
      <c r="AT199" s="209" t="s">
        <v>137</v>
      </c>
      <c r="AU199" s="209" t="s">
        <v>72</v>
      </c>
      <c r="AV199" s="11" t="s">
        <v>82</v>
      </c>
      <c r="AW199" s="11" t="s">
        <v>33</v>
      </c>
      <c r="AX199" s="11" t="s">
        <v>72</v>
      </c>
      <c r="AY199" s="209" t="s">
        <v>136</v>
      </c>
    </row>
    <row r="200" s="12" customFormat="1">
      <c r="A200" s="12"/>
      <c r="B200" s="210"/>
      <c r="C200" s="211"/>
      <c r="D200" s="190" t="s">
        <v>137</v>
      </c>
      <c r="E200" s="212" t="s">
        <v>19</v>
      </c>
      <c r="F200" s="213" t="s">
        <v>140</v>
      </c>
      <c r="G200" s="211"/>
      <c r="H200" s="214">
        <v>7.2800000000000002</v>
      </c>
      <c r="I200" s="215"/>
      <c r="J200" s="211"/>
      <c r="K200" s="211"/>
      <c r="L200" s="216"/>
      <c r="M200" s="217"/>
      <c r="N200" s="218"/>
      <c r="O200" s="218"/>
      <c r="P200" s="218"/>
      <c r="Q200" s="218"/>
      <c r="R200" s="218"/>
      <c r="S200" s="218"/>
      <c r="T200" s="219"/>
      <c r="U200" s="12"/>
      <c r="V200" s="12"/>
      <c r="W200" s="12"/>
      <c r="X200" s="12"/>
      <c r="Y200" s="12"/>
      <c r="Z200" s="12"/>
      <c r="AA200" s="12"/>
      <c r="AB200" s="12"/>
      <c r="AC200" s="12"/>
      <c r="AD200" s="12"/>
      <c r="AE200" s="12"/>
      <c r="AT200" s="220" t="s">
        <v>137</v>
      </c>
      <c r="AU200" s="220" t="s">
        <v>72</v>
      </c>
      <c r="AV200" s="12" t="s">
        <v>135</v>
      </c>
      <c r="AW200" s="12" t="s">
        <v>33</v>
      </c>
      <c r="AX200" s="12" t="s">
        <v>80</v>
      </c>
      <c r="AY200" s="220" t="s">
        <v>136</v>
      </c>
    </row>
    <row r="201" s="2" customFormat="1" ht="37.8" customHeight="1">
      <c r="A201" s="37"/>
      <c r="B201" s="38"/>
      <c r="C201" s="175" t="s">
        <v>219</v>
      </c>
      <c r="D201" s="175" t="s">
        <v>130</v>
      </c>
      <c r="E201" s="176" t="s">
        <v>293</v>
      </c>
      <c r="F201" s="177" t="s">
        <v>294</v>
      </c>
      <c r="G201" s="178" t="s">
        <v>149</v>
      </c>
      <c r="H201" s="179">
        <v>7.2800000000000002</v>
      </c>
      <c r="I201" s="180"/>
      <c r="J201" s="181">
        <f>ROUND(I201*H201,2)</f>
        <v>0</v>
      </c>
      <c r="K201" s="177" t="s">
        <v>134</v>
      </c>
      <c r="L201" s="43"/>
      <c r="M201" s="182" t="s">
        <v>19</v>
      </c>
      <c r="N201" s="183" t="s">
        <v>43</v>
      </c>
      <c r="O201" s="83"/>
      <c r="P201" s="184">
        <f>O201*H201</f>
        <v>0</v>
      </c>
      <c r="Q201" s="184">
        <v>0</v>
      </c>
      <c r="R201" s="184">
        <f>Q201*H201</f>
        <v>0</v>
      </c>
      <c r="S201" s="184">
        <v>0</v>
      </c>
      <c r="T201" s="185">
        <f>S201*H201</f>
        <v>0</v>
      </c>
      <c r="U201" s="37"/>
      <c r="V201" s="37"/>
      <c r="W201" s="37"/>
      <c r="X201" s="37"/>
      <c r="Y201" s="37"/>
      <c r="Z201" s="37"/>
      <c r="AA201" s="37"/>
      <c r="AB201" s="37"/>
      <c r="AC201" s="37"/>
      <c r="AD201" s="37"/>
      <c r="AE201" s="37"/>
      <c r="AR201" s="186" t="s">
        <v>135</v>
      </c>
      <c r="AT201" s="186" t="s">
        <v>130</v>
      </c>
      <c r="AU201" s="186" t="s">
        <v>72</v>
      </c>
      <c r="AY201" s="16" t="s">
        <v>136</v>
      </c>
      <c r="BE201" s="187">
        <f>IF(N201="základní",J201,0)</f>
        <v>0</v>
      </c>
      <c r="BF201" s="187">
        <f>IF(N201="snížená",J201,0)</f>
        <v>0</v>
      </c>
      <c r="BG201" s="187">
        <f>IF(N201="zákl. přenesená",J201,0)</f>
        <v>0</v>
      </c>
      <c r="BH201" s="187">
        <f>IF(N201="sníž. přenesená",J201,0)</f>
        <v>0</v>
      </c>
      <c r="BI201" s="187">
        <f>IF(N201="nulová",J201,0)</f>
        <v>0</v>
      </c>
      <c r="BJ201" s="16" t="s">
        <v>80</v>
      </c>
      <c r="BK201" s="187">
        <f>ROUND(I201*H201,2)</f>
        <v>0</v>
      </c>
      <c r="BL201" s="16" t="s">
        <v>135</v>
      </c>
      <c r="BM201" s="186" t="s">
        <v>304</v>
      </c>
    </row>
    <row r="202" s="10" customFormat="1">
      <c r="A202" s="10"/>
      <c r="B202" s="188"/>
      <c r="C202" s="189"/>
      <c r="D202" s="190" t="s">
        <v>137</v>
      </c>
      <c r="E202" s="191" t="s">
        <v>19</v>
      </c>
      <c r="F202" s="192" t="s">
        <v>305</v>
      </c>
      <c r="G202" s="189"/>
      <c r="H202" s="191" t="s">
        <v>19</v>
      </c>
      <c r="I202" s="193"/>
      <c r="J202" s="189"/>
      <c r="K202" s="189"/>
      <c r="L202" s="194"/>
      <c r="M202" s="195"/>
      <c r="N202" s="196"/>
      <c r="O202" s="196"/>
      <c r="P202" s="196"/>
      <c r="Q202" s="196"/>
      <c r="R202" s="196"/>
      <c r="S202" s="196"/>
      <c r="T202" s="197"/>
      <c r="U202" s="10"/>
      <c r="V202" s="10"/>
      <c r="W202" s="10"/>
      <c r="X202" s="10"/>
      <c r="Y202" s="10"/>
      <c r="Z202" s="10"/>
      <c r="AA202" s="10"/>
      <c r="AB202" s="10"/>
      <c r="AC202" s="10"/>
      <c r="AD202" s="10"/>
      <c r="AE202" s="10"/>
      <c r="AT202" s="198" t="s">
        <v>137</v>
      </c>
      <c r="AU202" s="198" t="s">
        <v>72</v>
      </c>
      <c r="AV202" s="10" t="s">
        <v>80</v>
      </c>
      <c r="AW202" s="10" t="s">
        <v>33</v>
      </c>
      <c r="AX202" s="10" t="s">
        <v>72</v>
      </c>
      <c r="AY202" s="198" t="s">
        <v>136</v>
      </c>
    </row>
    <row r="203" s="11" customFormat="1">
      <c r="A203" s="11"/>
      <c r="B203" s="199"/>
      <c r="C203" s="200"/>
      <c r="D203" s="190" t="s">
        <v>137</v>
      </c>
      <c r="E203" s="201" t="s">
        <v>19</v>
      </c>
      <c r="F203" s="202" t="s">
        <v>303</v>
      </c>
      <c r="G203" s="200"/>
      <c r="H203" s="203">
        <v>7.2800000000000002</v>
      </c>
      <c r="I203" s="204"/>
      <c r="J203" s="200"/>
      <c r="K203" s="200"/>
      <c r="L203" s="205"/>
      <c r="M203" s="206"/>
      <c r="N203" s="207"/>
      <c r="O203" s="207"/>
      <c r="P203" s="207"/>
      <c r="Q203" s="207"/>
      <c r="R203" s="207"/>
      <c r="S203" s="207"/>
      <c r="T203" s="208"/>
      <c r="U203" s="11"/>
      <c r="V203" s="11"/>
      <c r="W203" s="11"/>
      <c r="X203" s="11"/>
      <c r="Y203" s="11"/>
      <c r="Z203" s="11"/>
      <c r="AA203" s="11"/>
      <c r="AB203" s="11"/>
      <c r="AC203" s="11"/>
      <c r="AD203" s="11"/>
      <c r="AE203" s="11"/>
      <c r="AT203" s="209" t="s">
        <v>137</v>
      </c>
      <c r="AU203" s="209" t="s">
        <v>72</v>
      </c>
      <c r="AV203" s="11" t="s">
        <v>82</v>
      </c>
      <c r="AW203" s="11" t="s">
        <v>33</v>
      </c>
      <c r="AX203" s="11" t="s">
        <v>72</v>
      </c>
      <c r="AY203" s="209" t="s">
        <v>136</v>
      </c>
    </row>
    <row r="204" s="12" customFormat="1">
      <c r="A204" s="12"/>
      <c r="B204" s="210"/>
      <c r="C204" s="211"/>
      <c r="D204" s="190" t="s">
        <v>137</v>
      </c>
      <c r="E204" s="212" t="s">
        <v>19</v>
      </c>
      <c r="F204" s="213" t="s">
        <v>140</v>
      </c>
      <c r="G204" s="211"/>
      <c r="H204" s="214">
        <v>7.2800000000000002</v>
      </c>
      <c r="I204" s="215"/>
      <c r="J204" s="211"/>
      <c r="K204" s="211"/>
      <c r="L204" s="216"/>
      <c r="M204" s="217"/>
      <c r="N204" s="218"/>
      <c r="O204" s="218"/>
      <c r="P204" s="218"/>
      <c r="Q204" s="218"/>
      <c r="R204" s="218"/>
      <c r="S204" s="218"/>
      <c r="T204" s="219"/>
      <c r="U204" s="12"/>
      <c r="V204" s="12"/>
      <c r="W204" s="12"/>
      <c r="X204" s="12"/>
      <c r="Y204" s="12"/>
      <c r="Z204" s="12"/>
      <c r="AA204" s="12"/>
      <c r="AB204" s="12"/>
      <c r="AC204" s="12"/>
      <c r="AD204" s="12"/>
      <c r="AE204" s="12"/>
      <c r="AT204" s="220" t="s">
        <v>137</v>
      </c>
      <c r="AU204" s="220" t="s">
        <v>72</v>
      </c>
      <c r="AV204" s="12" t="s">
        <v>135</v>
      </c>
      <c r="AW204" s="12" t="s">
        <v>33</v>
      </c>
      <c r="AX204" s="12" t="s">
        <v>80</v>
      </c>
      <c r="AY204" s="220" t="s">
        <v>136</v>
      </c>
    </row>
    <row r="205" s="2" customFormat="1" ht="16.5" customHeight="1">
      <c r="A205" s="37"/>
      <c r="B205" s="38"/>
      <c r="C205" s="175" t="s">
        <v>306</v>
      </c>
      <c r="D205" s="175" t="s">
        <v>130</v>
      </c>
      <c r="E205" s="176" t="s">
        <v>307</v>
      </c>
      <c r="F205" s="177" t="s">
        <v>308</v>
      </c>
      <c r="G205" s="178" t="s">
        <v>149</v>
      </c>
      <c r="H205" s="179">
        <v>7.2800000000000002</v>
      </c>
      <c r="I205" s="180"/>
      <c r="J205" s="181">
        <f>ROUND(I205*H205,2)</f>
        <v>0</v>
      </c>
      <c r="K205" s="177" t="s">
        <v>134</v>
      </c>
      <c r="L205" s="43"/>
      <c r="M205" s="182" t="s">
        <v>19</v>
      </c>
      <c r="N205" s="183" t="s">
        <v>43</v>
      </c>
      <c r="O205" s="83"/>
      <c r="P205" s="184">
        <f>O205*H205</f>
        <v>0</v>
      </c>
      <c r="Q205" s="184">
        <v>0</v>
      </c>
      <c r="R205" s="184">
        <f>Q205*H205</f>
        <v>0</v>
      </c>
      <c r="S205" s="184">
        <v>0</v>
      </c>
      <c r="T205" s="185">
        <f>S205*H205</f>
        <v>0</v>
      </c>
      <c r="U205" s="37"/>
      <c r="V205" s="37"/>
      <c r="W205" s="37"/>
      <c r="X205" s="37"/>
      <c r="Y205" s="37"/>
      <c r="Z205" s="37"/>
      <c r="AA205" s="37"/>
      <c r="AB205" s="37"/>
      <c r="AC205" s="37"/>
      <c r="AD205" s="37"/>
      <c r="AE205" s="37"/>
      <c r="AR205" s="186" t="s">
        <v>135</v>
      </c>
      <c r="AT205" s="186" t="s">
        <v>130</v>
      </c>
      <c r="AU205" s="186" t="s">
        <v>72</v>
      </c>
      <c r="AY205" s="16" t="s">
        <v>136</v>
      </c>
      <c r="BE205" s="187">
        <f>IF(N205="základní",J205,0)</f>
        <v>0</v>
      </c>
      <c r="BF205" s="187">
        <f>IF(N205="snížená",J205,0)</f>
        <v>0</v>
      </c>
      <c r="BG205" s="187">
        <f>IF(N205="zákl. přenesená",J205,0)</f>
        <v>0</v>
      </c>
      <c r="BH205" s="187">
        <f>IF(N205="sníž. přenesená",J205,0)</f>
        <v>0</v>
      </c>
      <c r="BI205" s="187">
        <f>IF(N205="nulová",J205,0)</f>
        <v>0</v>
      </c>
      <c r="BJ205" s="16" t="s">
        <v>80</v>
      </c>
      <c r="BK205" s="187">
        <f>ROUND(I205*H205,2)</f>
        <v>0</v>
      </c>
      <c r="BL205" s="16" t="s">
        <v>135</v>
      </c>
      <c r="BM205" s="186" t="s">
        <v>309</v>
      </c>
    </row>
    <row r="206" s="10" customFormat="1">
      <c r="A206" s="10"/>
      <c r="B206" s="188"/>
      <c r="C206" s="189"/>
      <c r="D206" s="190" t="s">
        <v>137</v>
      </c>
      <c r="E206" s="191" t="s">
        <v>19</v>
      </c>
      <c r="F206" s="192" t="s">
        <v>310</v>
      </c>
      <c r="G206" s="189"/>
      <c r="H206" s="191" t="s">
        <v>19</v>
      </c>
      <c r="I206" s="193"/>
      <c r="J206" s="189"/>
      <c r="K206" s="189"/>
      <c r="L206" s="194"/>
      <c r="M206" s="195"/>
      <c r="N206" s="196"/>
      <c r="O206" s="196"/>
      <c r="P206" s="196"/>
      <c r="Q206" s="196"/>
      <c r="R206" s="196"/>
      <c r="S206" s="196"/>
      <c r="T206" s="197"/>
      <c r="U206" s="10"/>
      <c r="V206" s="10"/>
      <c r="W206" s="10"/>
      <c r="X206" s="10"/>
      <c r="Y206" s="10"/>
      <c r="Z206" s="10"/>
      <c r="AA206" s="10"/>
      <c r="AB206" s="10"/>
      <c r="AC206" s="10"/>
      <c r="AD206" s="10"/>
      <c r="AE206" s="10"/>
      <c r="AT206" s="198" t="s">
        <v>137</v>
      </c>
      <c r="AU206" s="198" t="s">
        <v>72</v>
      </c>
      <c r="AV206" s="10" t="s">
        <v>80</v>
      </c>
      <c r="AW206" s="10" t="s">
        <v>33</v>
      </c>
      <c r="AX206" s="10" t="s">
        <v>72</v>
      </c>
      <c r="AY206" s="198" t="s">
        <v>136</v>
      </c>
    </row>
    <row r="207" s="11" customFormat="1">
      <c r="A207" s="11"/>
      <c r="B207" s="199"/>
      <c r="C207" s="200"/>
      <c r="D207" s="190" t="s">
        <v>137</v>
      </c>
      <c r="E207" s="201" t="s">
        <v>19</v>
      </c>
      <c r="F207" s="202" t="s">
        <v>303</v>
      </c>
      <c r="G207" s="200"/>
      <c r="H207" s="203">
        <v>7.2800000000000002</v>
      </c>
      <c r="I207" s="204"/>
      <c r="J207" s="200"/>
      <c r="K207" s="200"/>
      <c r="L207" s="205"/>
      <c r="M207" s="206"/>
      <c r="N207" s="207"/>
      <c r="O207" s="207"/>
      <c r="P207" s="207"/>
      <c r="Q207" s="207"/>
      <c r="R207" s="207"/>
      <c r="S207" s="207"/>
      <c r="T207" s="208"/>
      <c r="U207" s="11"/>
      <c r="V207" s="11"/>
      <c r="W207" s="11"/>
      <c r="X207" s="11"/>
      <c r="Y207" s="11"/>
      <c r="Z207" s="11"/>
      <c r="AA207" s="11"/>
      <c r="AB207" s="11"/>
      <c r="AC207" s="11"/>
      <c r="AD207" s="11"/>
      <c r="AE207" s="11"/>
      <c r="AT207" s="209" t="s">
        <v>137</v>
      </c>
      <c r="AU207" s="209" t="s">
        <v>72</v>
      </c>
      <c r="AV207" s="11" t="s">
        <v>82</v>
      </c>
      <c r="AW207" s="11" t="s">
        <v>33</v>
      </c>
      <c r="AX207" s="11" t="s">
        <v>72</v>
      </c>
      <c r="AY207" s="209" t="s">
        <v>136</v>
      </c>
    </row>
    <row r="208" s="12" customFormat="1">
      <c r="A208" s="12"/>
      <c r="B208" s="210"/>
      <c r="C208" s="211"/>
      <c r="D208" s="190" t="s">
        <v>137</v>
      </c>
      <c r="E208" s="212" t="s">
        <v>19</v>
      </c>
      <c r="F208" s="213" t="s">
        <v>140</v>
      </c>
      <c r="G208" s="211"/>
      <c r="H208" s="214">
        <v>7.2800000000000002</v>
      </c>
      <c r="I208" s="215"/>
      <c r="J208" s="211"/>
      <c r="K208" s="211"/>
      <c r="L208" s="216"/>
      <c r="M208" s="217"/>
      <c r="N208" s="218"/>
      <c r="O208" s="218"/>
      <c r="P208" s="218"/>
      <c r="Q208" s="218"/>
      <c r="R208" s="218"/>
      <c r="S208" s="218"/>
      <c r="T208" s="219"/>
      <c r="U208" s="12"/>
      <c r="V208" s="12"/>
      <c r="W208" s="12"/>
      <c r="X208" s="12"/>
      <c r="Y208" s="12"/>
      <c r="Z208" s="12"/>
      <c r="AA208" s="12"/>
      <c r="AB208" s="12"/>
      <c r="AC208" s="12"/>
      <c r="AD208" s="12"/>
      <c r="AE208" s="12"/>
      <c r="AT208" s="220" t="s">
        <v>137</v>
      </c>
      <c r="AU208" s="220" t="s">
        <v>72</v>
      </c>
      <c r="AV208" s="12" t="s">
        <v>135</v>
      </c>
      <c r="AW208" s="12" t="s">
        <v>33</v>
      </c>
      <c r="AX208" s="12" t="s">
        <v>80</v>
      </c>
      <c r="AY208" s="220" t="s">
        <v>136</v>
      </c>
    </row>
    <row r="209" s="2" customFormat="1" ht="16.5" customHeight="1">
      <c r="A209" s="37"/>
      <c r="B209" s="38"/>
      <c r="C209" s="175" t="s">
        <v>228</v>
      </c>
      <c r="D209" s="175" t="s">
        <v>130</v>
      </c>
      <c r="E209" s="176" t="s">
        <v>204</v>
      </c>
      <c r="F209" s="177" t="s">
        <v>205</v>
      </c>
      <c r="G209" s="178" t="s">
        <v>149</v>
      </c>
      <c r="H209" s="179">
        <v>0.23899999999999999</v>
      </c>
      <c r="I209" s="180"/>
      <c r="J209" s="181">
        <f>ROUND(I209*H209,2)</f>
        <v>0</v>
      </c>
      <c r="K209" s="177" t="s">
        <v>134</v>
      </c>
      <c r="L209" s="43"/>
      <c r="M209" s="182" t="s">
        <v>19</v>
      </c>
      <c r="N209" s="183" t="s">
        <v>43</v>
      </c>
      <c r="O209" s="83"/>
      <c r="P209" s="184">
        <f>O209*H209</f>
        <v>0</v>
      </c>
      <c r="Q209" s="184">
        <v>0</v>
      </c>
      <c r="R209" s="184">
        <f>Q209*H209</f>
        <v>0</v>
      </c>
      <c r="S209" s="184">
        <v>0</v>
      </c>
      <c r="T209" s="185">
        <f>S209*H209</f>
        <v>0</v>
      </c>
      <c r="U209" s="37"/>
      <c r="V209" s="37"/>
      <c r="W209" s="37"/>
      <c r="X209" s="37"/>
      <c r="Y209" s="37"/>
      <c r="Z209" s="37"/>
      <c r="AA209" s="37"/>
      <c r="AB209" s="37"/>
      <c r="AC209" s="37"/>
      <c r="AD209" s="37"/>
      <c r="AE209" s="37"/>
      <c r="AR209" s="186" t="s">
        <v>135</v>
      </c>
      <c r="AT209" s="186" t="s">
        <v>130</v>
      </c>
      <c r="AU209" s="186" t="s">
        <v>72</v>
      </c>
      <c r="AY209" s="16" t="s">
        <v>136</v>
      </c>
      <c r="BE209" s="187">
        <f>IF(N209="základní",J209,0)</f>
        <v>0</v>
      </c>
      <c r="BF209" s="187">
        <f>IF(N209="snížená",J209,0)</f>
        <v>0</v>
      </c>
      <c r="BG209" s="187">
        <f>IF(N209="zákl. přenesená",J209,0)</f>
        <v>0</v>
      </c>
      <c r="BH209" s="187">
        <f>IF(N209="sníž. přenesená",J209,0)</f>
        <v>0</v>
      </c>
      <c r="BI209" s="187">
        <f>IF(N209="nulová",J209,0)</f>
        <v>0</v>
      </c>
      <c r="BJ209" s="16" t="s">
        <v>80</v>
      </c>
      <c r="BK209" s="187">
        <f>ROUND(I209*H209,2)</f>
        <v>0</v>
      </c>
      <c r="BL209" s="16" t="s">
        <v>135</v>
      </c>
      <c r="BM209" s="186" t="s">
        <v>311</v>
      </c>
    </row>
    <row r="210" s="10" customFormat="1">
      <c r="A210" s="10"/>
      <c r="B210" s="188"/>
      <c r="C210" s="189"/>
      <c r="D210" s="190" t="s">
        <v>137</v>
      </c>
      <c r="E210" s="191" t="s">
        <v>19</v>
      </c>
      <c r="F210" s="192" t="s">
        <v>312</v>
      </c>
      <c r="G210" s="189"/>
      <c r="H210" s="191" t="s">
        <v>19</v>
      </c>
      <c r="I210" s="193"/>
      <c r="J210" s="189"/>
      <c r="K210" s="189"/>
      <c r="L210" s="194"/>
      <c r="M210" s="195"/>
      <c r="N210" s="196"/>
      <c r="O210" s="196"/>
      <c r="P210" s="196"/>
      <c r="Q210" s="196"/>
      <c r="R210" s="196"/>
      <c r="S210" s="196"/>
      <c r="T210" s="197"/>
      <c r="U210" s="10"/>
      <c r="V210" s="10"/>
      <c r="W210" s="10"/>
      <c r="X210" s="10"/>
      <c r="Y210" s="10"/>
      <c r="Z210" s="10"/>
      <c r="AA210" s="10"/>
      <c r="AB210" s="10"/>
      <c r="AC210" s="10"/>
      <c r="AD210" s="10"/>
      <c r="AE210" s="10"/>
      <c r="AT210" s="198" t="s">
        <v>137</v>
      </c>
      <c r="AU210" s="198" t="s">
        <v>72</v>
      </c>
      <c r="AV210" s="10" t="s">
        <v>80</v>
      </c>
      <c r="AW210" s="10" t="s">
        <v>33</v>
      </c>
      <c r="AX210" s="10" t="s">
        <v>72</v>
      </c>
      <c r="AY210" s="198" t="s">
        <v>136</v>
      </c>
    </row>
    <row r="211" s="11" customFormat="1">
      <c r="A211" s="11"/>
      <c r="B211" s="199"/>
      <c r="C211" s="200"/>
      <c r="D211" s="190" t="s">
        <v>137</v>
      </c>
      <c r="E211" s="201" t="s">
        <v>19</v>
      </c>
      <c r="F211" s="202" t="s">
        <v>313</v>
      </c>
      <c r="G211" s="200"/>
      <c r="H211" s="203">
        <v>0.23899999999999999</v>
      </c>
      <c r="I211" s="204"/>
      <c r="J211" s="200"/>
      <c r="K211" s="200"/>
      <c r="L211" s="205"/>
      <c r="M211" s="206"/>
      <c r="N211" s="207"/>
      <c r="O211" s="207"/>
      <c r="P211" s="207"/>
      <c r="Q211" s="207"/>
      <c r="R211" s="207"/>
      <c r="S211" s="207"/>
      <c r="T211" s="208"/>
      <c r="U211" s="11"/>
      <c r="V211" s="11"/>
      <c r="W211" s="11"/>
      <c r="X211" s="11"/>
      <c r="Y211" s="11"/>
      <c r="Z211" s="11"/>
      <c r="AA211" s="11"/>
      <c r="AB211" s="11"/>
      <c r="AC211" s="11"/>
      <c r="AD211" s="11"/>
      <c r="AE211" s="11"/>
      <c r="AT211" s="209" t="s">
        <v>137</v>
      </c>
      <c r="AU211" s="209" t="s">
        <v>72</v>
      </c>
      <c r="AV211" s="11" t="s">
        <v>82</v>
      </c>
      <c r="AW211" s="11" t="s">
        <v>33</v>
      </c>
      <c r="AX211" s="11" t="s">
        <v>72</v>
      </c>
      <c r="AY211" s="209" t="s">
        <v>136</v>
      </c>
    </row>
    <row r="212" s="12" customFormat="1">
      <c r="A212" s="12"/>
      <c r="B212" s="210"/>
      <c r="C212" s="211"/>
      <c r="D212" s="190" t="s">
        <v>137</v>
      </c>
      <c r="E212" s="212" t="s">
        <v>19</v>
      </c>
      <c r="F212" s="213" t="s">
        <v>140</v>
      </c>
      <c r="G212" s="211"/>
      <c r="H212" s="214">
        <v>0.23899999999999999</v>
      </c>
      <c r="I212" s="215"/>
      <c r="J212" s="211"/>
      <c r="K212" s="211"/>
      <c r="L212" s="216"/>
      <c r="M212" s="217"/>
      <c r="N212" s="218"/>
      <c r="O212" s="218"/>
      <c r="P212" s="218"/>
      <c r="Q212" s="218"/>
      <c r="R212" s="218"/>
      <c r="S212" s="218"/>
      <c r="T212" s="219"/>
      <c r="U212" s="12"/>
      <c r="V212" s="12"/>
      <c r="W212" s="12"/>
      <c r="X212" s="12"/>
      <c r="Y212" s="12"/>
      <c r="Z212" s="12"/>
      <c r="AA212" s="12"/>
      <c r="AB212" s="12"/>
      <c r="AC212" s="12"/>
      <c r="AD212" s="12"/>
      <c r="AE212" s="12"/>
      <c r="AT212" s="220" t="s">
        <v>137</v>
      </c>
      <c r="AU212" s="220" t="s">
        <v>72</v>
      </c>
      <c r="AV212" s="12" t="s">
        <v>135</v>
      </c>
      <c r="AW212" s="12" t="s">
        <v>33</v>
      </c>
      <c r="AX212" s="12" t="s">
        <v>80</v>
      </c>
      <c r="AY212" s="220" t="s">
        <v>136</v>
      </c>
    </row>
    <row r="213" s="2" customFormat="1" ht="37.8" customHeight="1">
      <c r="A213" s="37"/>
      <c r="B213" s="38"/>
      <c r="C213" s="175" t="s">
        <v>314</v>
      </c>
      <c r="D213" s="175" t="s">
        <v>130</v>
      </c>
      <c r="E213" s="176" t="s">
        <v>315</v>
      </c>
      <c r="F213" s="177" t="s">
        <v>316</v>
      </c>
      <c r="G213" s="178" t="s">
        <v>133</v>
      </c>
      <c r="H213" s="179">
        <v>1</v>
      </c>
      <c r="I213" s="180"/>
      <c r="J213" s="181">
        <f>ROUND(I213*H213,2)</f>
        <v>0</v>
      </c>
      <c r="K213" s="177" t="s">
        <v>134</v>
      </c>
      <c r="L213" s="43"/>
      <c r="M213" s="182" t="s">
        <v>19</v>
      </c>
      <c r="N213" s="183" t="s">
        <v>43</v>
      </c>
      <c r="O213" s="83"/>
      <c r="P213" s="184">
        <f>O213*H213</f>
        <v>0</v>
      </c>
      <c r="Q213" s="184">
        <v>0</v>
      </c>
      <c r="R213" s="184">
        <f>Q213*H213</f>
        <v>0</v>
      </c>
      <c r="S213" s="184">
        <v>0</v>
      </c>
      <c r="T213" s="185">
        <f>S213*H213</f>
        <v>0</v>
      </c>
      <c r="U213" s="37"/>
      <c r="V213" s="37"/>
      <c r="W213" s="37"/>
      <c r="X213" s="37"/>
      <c r="Y213" s="37"/>
      <c r="Z213" s="37"/>
      <c r="AA213" s="37"/>
      <c r="AB213" s="37"/>
      <c r="AC213" s="37"/>
      <c r="AD213" s="37"/>
      <c r="AE213" s="37"/>
      <c r="AR213" s="186" t="s">
        <v>135</v>
      </c>
      <c r="AT213" s="186" t="s">
        <v>130</v>
      </c>
      <c r="AU213" s="186" t="s">
        <v>72</v>
      </c>
      <c r="AY213" s="16" t="s">
        <v>136</v>
      </c>
      <c r="BE213" s="187">
        <f>IF(N213="základní",J213,0)</f>
        <v>0</v>
      </c>
      <c r="BF213" s="187">
        <f>IF(N213="snížená",J213,0)</f>
        <v>0</v>
      </c>
      <c r="BG213" s="187">
        <f>IF(N213="zákl. přenesená",J213,0)</f>
        <v>0</v>
      </c>
      <c r="BH213" s="187">
        <f>IF(N213="sníž. přenesená",J213,0)</f>
        <v>0</v>
      </c>
      <c r="BI213" s="187">
        <f>IF(N213="nulová",J213,0)</f>
        <v>0</v>
      </c>
      <c r="BJ213" s="16" t="s">
        <v>80</v>
      </c>
      <c r="BK213" s="187">
        <f>ROUND(I213*H213,2)</f>
        <v>0</v>
      </c>
      <c r="BL213" s="16" t="s">
        <v>135</v>
      </c>
      <c r="BM213" s="186" t="s">
        <v>317</v>
      </c>
    </row>
    <row r="214" s="10" customFormat="1">
      <c r="A214" s="10"/>
      <c r="B214" s="188"/>
      <c r="C214" s="189"/>
      <c r="D214" s="190" t="s">
        <v>137</v>
      </c>
      <c r="E214" s="191" t="s">
        <v>19</v>
      </c>
      <c r="F214" s="192" t="s">
        <v>318</v>
      </c>
      <c r="G214" s="189"/>
      <c r="H214" s="191" t="s">
        <v>19</v>
      </c>
      <c r="I214" s="193"/>
      <c r="J214" s="189"/>
      <c r="K214" s="189"/>
      <c r="L214" s="194"/>
      <c r="M214" s="195"/>
      <c r="N214" s="196"/>
      <c r="O214" s="196"/>
      <c r="P214" s="196"/>
      <c r="Q214" s="196"/>
      <c r="R214" s="196"/>
      <c r="S214" s="196"/>
      <c r="T214" s="197"/>
      <c r="U214" s="10"/>
      <c r="V214" s="10"/>
      <c r="W214" s="10"/>
      <c r="X214" s="10"/>
      <c r="Y214" s="10"/>
      <c r="Z214" s="10"/>
      <c r="AA214" s="10"/>
      <c r="AB214" s="10"/>
      <c r="AC214" s="10"/>
      <c r="AD214" s="10"/>
      <c r="AE214" s="10"/>
      <c r="AT214" s="198" t="s">
        <v>137</v>
      </c>
      <c r="AU214" s="198" t="s">
        <v>72</v>
      </c>
      <c r="AV214" s="10" t="s">
        <v>80</v>
      </c>
      <c r="AW214" s="10" t="s">
        <v>33</v>
      </c>
      <c r="AX214" s="10" t="s">
        <v>72</v>
      </c>
      <c r="AY214" s="198" t="s">
        <v>136</v>
      </c>
    </row>
    <row r="215" s="11" customFormat="1">
      <c r="A215" s="11"/>
      <c r="B215" s="199"/>
      <c r="C215" s="200"/>
      <c r="D215" s="190" t="s">
        <v>137</v>
      </c>
      <c r="E215" s="201" t="s">
        <v>19</v>
      </c>
      <c r="F215" s="202" t="s">
        <v>80</v>
      </c>
      <c r="G215" s="200"/>
      <c r="H215" s="203">
        <v>1</v>
      </c>
      <c r="I215" s="204"/>
      <c r="J215" s="200"/>
      <c r="K215" s="200"/>
      <c r="L215" s="205"/>
      <c r="M215" s="206"/>
      <c r="N215" s="207"/>
      <c r="O215" s="207"/>
      <c r="P215" s="207"/>
      <c r="Q215" s="207"/>
      <c r="R215" s="207"/>
      <c r="S215" s="207"/>
      <c r="T215" s="208"/>
      <c r="U215" s="11"/>
      <c r="V215" s="11"/>
      <c r="W215" s="11"/>
      <c r="X215" s="11"/>
      <c r="Y215" s="11"/>
      <c r="Z215" s="11"/>
      <c r="AA215" s="11"/>
      <c r="AB215" s="11"/>
      <c r="AC215" s="11"/>
      <c r="AD215" s="11"/>
      <c r="AE215" s="11"/>
      <c r="AT215" s="209" t="s">
        <v>137</v>
      </c>
      <c r="AU215" s="209" t="s">
        <v>72</v>
      </c>
      <c r="AV215" s="11" t="s">
        <v>82</v>
      </c>
      <c r="AW215" s="11" t="s">
        <v>33</v>
      </c>
      <c r="AX215" s="11" t="s">
        <v>72</v>
      </c>
      <c r="AY215" s="209" t="s">
        <v>136</v>
      </c>
    </row>
    <row r="216" s="12" customFormat="1">
      <c r="A216" s="12"/>
      <c r="B216" s="210"/>
      <c r="C216" s="211"/>
      <c r="D216" s="190" t="s">
        <v>137</v>
      </c>
      <c r="E216" s="212" t="s">
        <v>19</v>
      </c>
      <c r="F216" s="213" t="s">
        <v>140</v>
      </c>
      <c r="G216" s="211"/>
      <c r="H216" s="214">
        <v>1</v>
      </c>
      <c r="I216" s="215"/>
      <c r="J216" s="211"/>
      <c r="K216" s="211"/>
      <c r="L216" s="216"/>
      <c r="M216" s="217"/>
      <c r="N216" s="218"/>
      <c r="O216" s="218"/>
      <c r="P216" s="218"/>
      <c r="Q216" s="218"/>
      <c r="R216" s="218"/>
      <c r="S216" s="218"/>
      <c r="T216" s="219"/>
      <c r="U216" s="12"/>
      <c r="V216" s="12"/>
      <c r="W216" s="12"/>
      <c r="X216" s="12"/>
      <c r="Y216" s="12"/>
      <c r="Z216" s="12"/>
      <c r="AA216" s="12"/>
      <c r="AB216" s="12"/>
      <c r="AC216" s="12"/>
      <c r="AD216" s="12"/>
      <c r="AE216" s="12"/>
      <c r="AT216" s="220" t="s">
        <v>137</v>
      </c>
      <c r="AU216" s="220" t="s">
        <v>72</v>
      </c>
      <c r="AV216" s="12" t="s">
        <v>135</v>
      </c>
      <c r="AW216" s="12" t="s">
        <v>33</v>
      </c>
      <c r="AX216" s="12" t="s">
        <v>80</v>
      </c>
      <c r="AY216" s="220" t="s">
        <v>136</v>
      </c>
    </row>
    <row r="217" s="2" customFormat="1" ht="16.5" customHeight="1">
      <c r="A217" s="37"/>
      <c r="B217" s="38"/>
      <c r="C217" s="175" t="s">
        <v>232</v>
      </c>
      <c r="D217" s="175" t="s">
        <v>130</v>
      </c>
      <c r="E217" s="176" t="s">
        <v>319</v>
      </c>
      <c r="F217" s="177" t="s">
        <v>320</v>
      </c>
      <c r="G217" s="178" t="s">
        <v>149</v>
      </c>
      <c r="H217" s="179">
        <v>0.23899999999999999</v>
      </c>
      <c r="I217" s="180"/>
      <c r="J217" s="181">
        <f>ROUND(I217*H217,2)</f>
        <v>0</v>
      </c>
      <c r="K217" s="177" t="s">
        <v>134</v>
      </c>
      <c r="L217" s="43"/>
      <c r="M217" s="182" t="s">
        <v>19</v>
      </c>
      <c r="N217" s="183" t="s">
        <v>43</v>
      </c>
      <c r="O217" s="83"/>
      <c r="P217" s="184">
        <f>O217*H217</f>
        <v>0</v>
      </c>
      <c r="Q217" s="184">
        <v>0</v>
      </c>
      <c r="R217" s="184">
        <f>Q217*H217</f>
        <v>0</v>
      </c>
      <c r="S217" s="184">
        <v>0</v>
      </c>
      <c r="T217" s="185">
        <f>S217*H217</f>
        <v>0</v>
      </c>
      <c r="U217" s="37"/>
      <c r="V217" s="37"/>
      <c r="W217" s="37"/>
      <c r="X217" s="37"/>
      <c r="Y217" s="37"/>
      <c r="Z217" s="37"/>
      <c r="AA217" s="37"/>
      <c r="AB217" s="37"/>
      <c r="AC217" s="37"/>
      <c r="AD217" s="37"/>
      <c r="AE217" s="37"/>
      <c r="AR217" s="186" t="s">
        <v>135</v>
      </c>
      <c r="AT217" s="186" t="s">
        <v>130</v>
      </c>
      <c r="AU217" s="186" t="s">
        <v>72</v>
      </c>
      <c r="AY217" s="16" t="s">
        <v>136</v>
      </c>
      <c r="BE217" s="187">
        <f>IF(N217="základní",J217,0)</f>
        <v>0</v>
      </c>
      <c r="BF217" s="187">
        <f>IF(N217="snížená",J217,0)</f>
        <v>0</v>
      </c>
      <c r="BG217" s="187">
        <f>IF(N217="zákl. přenesená",J217,0)</f>
        <v>0</v>
      </c>
      <c r="BH217" s="187">
        <f>IF(N217="sníž. přenesená",J217,0)</f>
        <v>0</v>
      </c>
      <c r="BI217" s="187">
        <f>IF(N217="nulová",J217,0)</f>
        <v>0</v>
      </c>
      <c r="BJ217" s="16" t="s">
        <v>80</v>
      </c>
      <c r="BK217" s="187">
        <f>ROUND(I217*H217,2)</f>
        <v>0</v>
      </c>
      <c r="BL217" s="16" t="s">
        <v>135</v>
      </c>
      <c r="BM217" s="186" t="s">
        <v>321</v>
      </c>
    </row>
    <row r="218" s="10" customFormat="1">
      <c r="A218" s="10"/>
      <c r="B218" s="188"/>
      <c r="C218" s="189"/>
      <c r="D218" s="190" t="s">
        <v>137</v>
      </c>
      <c r="E218" s="191" t="s">
        <v>19</v>
      </c>
      <c r="F218" s="192" t="s">
        <v>322</v>
      </c>
      <c r="G218" s="189"/>
      <c r="H218" s="191" t="s">
        <v>19</v>
      </c>
      <c r="I218" s="193"/>
      <c r="J218" s="189"/>
      <c r="K218" s="189"/>
      <c r="L218" s="194"/>
      <c r="M218" s="195"/>
      <c r="N218" s="196"/>
      <c r="O218" s="196"/>
      <c r="P218" s="196"/>
      <c r="Q218" s="196"/>
      <c r="R218" s="196"/>
      <c r="S218" s="196"/>
      <c r="T218" s="197"/>
      <c r="U218" s="10"/>
      <c r="V218" s="10"/>
      <c r="W218" s="10"/>
      <c r="X218" s="10"/>
      <c r="Y218" s="10"/>
      <c r="Z218" s="10"/>
      <c r="AA218" s="10"/>
      <c r="AB218" s="10"/>
      <c r="AC218" s="10"/>
      <c r="AD218" s="10"/>
      <c r="AE218" s="10"/>
      <c r="AT218" s="198" t="s">
        <v>137</v>
      </c>
      <c r="AU218" s="198" t="s">
        <v>72</v>
      </c>
      <c r="AV218" s="10" t="s">
        <v>80</v>
      </c>
      <c r="AW218" s="10" t="s">
        <v>33</v>
      </c>
      <c r="AX218" s="10" t="s">
        <v>72</v>
      </c>
      <c r="AY218" s="198" t="s">
        <v>136</v>
      </c>
    </row>
    <row r="219" s="11" customFormat="1">
      <c r="A219" s="11"/>
      <c r="B219" s="199"/>
      <c r="C219" s="200"/>
      <c r="D219" s="190" t="s">
        <v>137</v>
      </c>
      <c r="E219" s="201" t="s">
        <v>19</v>
      </c>
      <c r="F219" s="202" t="s">
        <v>313</v>
      </c>
      <c r="G219" s="200"/>
      <c r="H219" s="203">
        <v>0.23899999999999999</v>
      </c>
      <c r="I219" s="204"/>
      <c r="J219" s="200"/>
      <c r="K219" s="200"/>
      <c r="L219" s="205"/>
      <c r="M219" s="206"/>
      <c r="N219" s="207"/>
      <c r="O219" s="207"/>
      <c r="P219" s="207"/>
      <c r="Q219" s="207"/>
      <c r="R219" s="207"/>
      <c r="S219" s="207"/>
      <c r="T219" s="208"/>
      <c r="U219" s="11"/>
      <c r="V219" s="11"/>
      <c r="W219" s="11"/>
      <c r="X219" s="11"/>
      <c r="Y219" s="11"/>
      <c r="Z219" s="11"/>
      <c r="AA219" s="11"/>
      <c r="AB219" s="11"/>
      <c r="AC219" s="11"/>
      <c r="AD219" s="11"/>
      <c r="AE219" s="11"/>
      <c r="AT219" s="209" t="s">
        <v>137</v>
      </c>
      <c r="AU219" s="209" t="s">
        <v>72</v>
      </c>
      <c r="AV219" s="11" t="s">
        <v>82</v>
      </c>
      <c r="AW219" s="11" t="s">
        <v>33</v>
      </c>
      <c r="AX219" s="11" t="s">
        <v>72</v>
      </c>
      <c r="AY219" s="209" t="s">
        <v>136</v>
      </c>
    </row>
    <row r="220" s="12" customFormat="1">
      <c r="A220" s="12"/>
      <c r="B220" s="210"/>
      <c r="C220" s="211"/>
      <c r="D220" s="190" t="s">
        <v>137</v>
      </c>
      <c r="E220" s="212" t="s">
        <v>19</v>
      </c>
      <c r="F220" s="213" t="s">
        <v>140</v>
      </c>
      <c r="G220" s="211"/>
      <c r="H220" s="214">
        <v>0.23899999999999999</v>
      </c>
      <c r="I220" s="215"/>
      <c r="J220" s="211"/>
      <c r="K220" s="211"/>
      <c r="L220" s="216"/>
      <c r="M220" s="217"/>
      <c r="N220" s="218"/>
      <c r="O220" s="218"/>
      <c r="P220" s="218"/>
      <c r="Q220" s="218"/>
      <c r="R220" s="218"/>
      <c r="S220" s="218"/>
      <c r="T220" s="219"/>
      <c r="U220" s="12"/>
      <c r="V220" s="12"/>
      <c r="W220" s="12"/>
      <c r="X220" s="12"/>
      <c r="Y220" s="12"/>
      <c r="Z220" s="12"/>
      <c r="AA220" s="12"/>
      <c r="AB220" s="12"/>
      <c r="AC220" s="12"/>
      <c r="AD220" s="12"/>
      <c r="AE220" s="12"/>
      <c r="AT220" s="220" t="s">
        <v>137</v>
      </c>
      <c r="AU220" s="220" t="s">
        <v>72</v>
      </c>
      <c r="AV220" s="12" t="s">
        <v>135</v>
      </c>
      <c r="AW220" s="12" t="s">
        <v>33</v>
      </c>
      <c r="AX220" s="12" t="s">
        <v>80</v>
      </c>
      <c r="AY220" s="220" t="s">
        <v>136</v>
      </c>
    </row>
    <row r="221" s="2" customFormat="1" ht="16.5" customHeight="1">
      <c r="A221" s="37"/>
      <c r="B221" s="38"/>
      <c r="C221" s="175" t="s">
        <v>323</v>
      </c>
      <c r="D221" s="175" t="s">
        <v>130</v>
      </c>
      <c r="E221" s="176" t="s">
        <v>324</v>
      </c>
      <c r="F221" s="177" t="s">
        <v>325</v>
      </c>
      <c r="G221" s="178" t="s">
        <v>237</v>
      </c>
      <c r="H221" s="179">
        <v>36</v>
      </c>
      <c r="I221" s="180"/>
      <c r="J221" s="181">
        <f>ROUND(I221*H221,2)</f>
        <v>0</v>
      </c>
      <c r="K221" s="177" t="s">
        <v>134</v>
      </c>
      <c r="L221" s="43"/>
      <c r="M221" s="182" t="s">
        <v>19</v>
      </c>
      <c r="N221" s="183" t="s">
        <v>43</v>
      </c>
      <c r="O221" s="83"/>
      <c r="P221" s="184">
        <f>O221*H221</f>
        <v>0</v>
      </c>
      <c r="Q221" s="184">
        <v>0</v>
      </c>
      <c r="R221" s="184">
        <f>Q221*H221</f>
        <v>0</v>
      </c>
      <c r="S221" s="184">
        <v>0</v>
      </c>
      <c r="T221" s="185">
        <f>S221*H221</f>
        <v>0</v>
      </c>
      <c r="U221" s="37"/>
      <c r="V221" s="37"/>
      <c r="W221" s="37"/>
      <c r="X221" s="37"/>
      <c r="Y221" s="37"/>
      <c r="Z221" s="37"/>
      <c r="AA221" s="37"/>
      <c r="AB221" s="37"/>
      <c r="AC221" s="37"/>
      <c r="AD221" s="37"/>
      <c r="AE221" s="37"/>
      <c r="AR221" s="186" t="s">
        <v>135</v>
      </c>
      <c r="AT221" s="186" t="s">
        <v>130</v>
      </c>
      <c r="AU221" s="186" t="s">
        <v>72</v>
      </c>
      <c r="AY221" s="16" t="s">
        <v>136</v>
      </c>
      <c r="BE221" s="187">
        <f>IF(N221="základní",J221,0)</f>
        <v>0</v>
      </c>
      <c r="BF221" s="187">
        <f>IF(N221="snížená",J221,0)</f>
        <v>0</v>
      </c>
      <c r="BG221" s="187">
        <f>IF(N221="zákl. přenesená",J221,0)</f>
        <v>0</v>
      </c>
      <c r="BH221" s="187">
        <f>IF(N221="sníž. přenesená",J221,0)</f>
        <v>0</v>
      </c>
      <c r="BI221" s="187">
        <f>IF(N221="nulová",J221,0)</f>
        <v>0</v>
      </c>
      <c r="BJ221" s="16" t="s">
        <v>80</v>
      </c>
      <c r="BK221" s="187">
        <f>ROUND(I221*H221,2)</f>
        <v>0</v>
      </c>
      <c r="BL221" s="16" t="s">
        <v>135</v>
      </c>
      <c r="BM221" s="186" t="s">
        <v>326</v>
      </c>
    </row>
    <row r="222" s="11" customFormat="1">
      <c r="A222" s="11"/>
      <c r="B222" s="199"/>
      <c r="C222" s="200"/>
      <c r="D222" s="190" t="s">
        <v>137</v>
      </c>
      <c r="E222" s="201" t="s">
        <v>19</v>
      </c>
      <c r="F222" s="202" t="s">
        <v>327</v>
      </c>
      <c r="G222" s="200"/>
      <c r="H222" s="203">
        <v>36</v>
      </c>
      <c r="I222" s="204"/>
      <c r="J222" s="200"/>
      <c r="K222" s="200"/>
      <c r="L222" s="205"/>
      <c r="M222" s="206"/>
      <c r="N222" s="207"/>
      <c r="O222" s="207"/>
      <c r="P222" s="207"/>
      <c r="Q222" s="207"/>
      <c r="R222" s="207"/>
      <c r="S222" s="207"/>
      <c r="T222" s="208"/>
      <c r="U222" s="11"/>
      <c r="V222" s="11"/>
      <c r="W222" s="11"/>
      <c r="X222" s="11"/>
      <c r="Y222" s="11"/>
      <c r="Z222" s="11"/>
      <c r="AA222" s="11"/>
      <c r="AB222" s="11"/>
      <c r="AC222" s="11"/>
      <c r="AD222" s="11"/>
      <c r="AE222" s="11"/>
      <c r="AT222" s="209" t="s">
        <v>137</v>
      </c>
      <c r="AU222" s="209" t="s">
        <v>72</v>
      </c>
      <c r="AV222" s="11" t="s">
        <v>82</v>
      </c>
      <c r="AW222" s="11" t="s">
        <v>33</v>
      </c>
      <c r="AX222" s="11" t="s">
        <v>72</v>
      </c>
      <c r="AY222" s="209" t="s">
        <v>136</v>
      </c>
    </row>
    <row r="223" s="12" customFormat="1">
      <c r="A223" s="12"/>
      <c r="B223" s="210"/>
      <c r="C223" s="211"/>
      <c r="D223" s="190" t="s">
        <v>137</v>
      </c>
      <c r="E223" s="212" t="s">
        <v>19</v>
      </c>
      <c r="F223" s="213" t="s">
        <v>140</v>
      </c>
      <c r="G223" s="211"/>
      <c r="H223" s="214">
        <v>36</v>
      </c>
      <c r="I223" s="215"/>
      <c r="J223" s="211"/>
      <c r="K223" s="211"/>
      <c r="L223" s="216"/>
      <c r="M223" s="217"/>
      <c r="N223" s="218"/>
      <c r="O223" s="218"/>
      <c r="P223" s="218"/>
      <c r="Q223" s="218"/>
      <c r="R223" s="218"/>
      <c r="S223" s="218"/>
      <c r="T223" s="219"/>
      <c r="U223" s="12"/>
      <c r="V223" s="12"/>
      <c r="W223" s="12"/>
      <c r="X223" s="12"/>
      <c r="Y223" s="12"/>
      <c r="Z223" s="12"/>
      <c r="AA223" s="12"/>
      <c r="AB223" s="12"/>
      <c r="AC223" s="12"/>
      <c r="AD223" s="12"/>
      <c r="AE223" s="12"/>
      <c r="AT223" s="220" t="s">
        <v>137</v>
      </c>
      <c r="AU223" s="220" t="s">
        <v>72</v>
      </c>
      <c r="AV223" s="12" t="s">
        <v>135</v>
      </c>
      <c r="AW223" s="12" t="s">
        <v>33</v>
      </c>
      <c r="AX223" s="12" t="s">
        <v>80</v>
      </c>
      <c r="AY223" s="220" t="s">
        <v>136</v>
      </c>
    </row>
    <row r="224" s="2" customFormat="1" ht="16.5" customHeight="1">
      <c r="A224" s="37"/>
      <c r="B224" s="38"/>
      <c r="C224" s="175" t="s">
        <v>238</v>
      </c>
      <c r="D224" s="175" t="s">
        <v>130</v>
      </c>
      <c r="E224" s="176" t="s">
        <v>328</v>
      </c>
      <c r="F224" s="177" t="s">
        <v>329</v>
      </c>
      <c r="G224" s="178" t="s">
        <v>237</v>
      </c>
      <c r="H224" s="179">
        <v>36</v>
      </c>
      <c r="I224" s="180"/>
      <c r="J224" s="181">
        <f>ROUND(I224*H224,2)</f>
        <v>0</v>
      </c>
      <c r="K224" s="177" t="s">
        <v>134</v>
      </c>
      <c r="L224" s="43"/>
      <c r="M224" s="182" t="s">
        <v>19</v>
      </c>
      <c r="N224" s="183" t="s">
        <v>43</v>
      </c>
      <c r="O224" s="83"/>
      <c r="P224" s="184">
        <f>O224*H224</f>
        <v>0</v>
      </c>
      <c r="Q224" s="184">
        <v>0</v>
      </c>
      <c r="R224" s="184">
        <f>Q224*H224</f>
        <v>0</v>
      </c>
      <c r="S224" s="184">
        <v>0</v>
      </c>
      <c r="T224" s="185">
        <f>S224*H224</f>
        <v>0</v>
      </c>
      <c r="U224" s="37"/>
      <c r="V224" s="37"/>
      <c r="W224" s="37"/>
      <c r="X224" s="37"/>
      <c r="Y224" s="37"/>
      <c r="Z224" s="37"/>
      <c r="AA224" s="37"/>
      <c r="AB224" s="37"/>
      <c r="AC224" s="37"/>
      <c r="AD224" s="37"/>
      <c r="AE224" s="37"/>
      <c r="AR224" s="186" t="s">
        <v>135</v>
      </c>
      <c r="AT224" s="186" t="s">
        <v>130</v>
      </c>
      <c r="AU224" s="186" t="s">
        <v>72</v>
      </c>
      <c r="AY224" s="16" t="s">
        <v>136</v>
      </c>
      <c r="BE224" s="187">
        <f>IF(N224="základní",J224,0)</f>
        <v>0</v>
      </c>
      <c r="BF224" s="187">
        <f>IF(N224="snížená",J224,0)</f>
        <v>0</v>
      </c>
      <c r="BG224" s="187">
        <f>IF(N224="zákl. přenesená",J224,0)</f>
        <v>0</v>
      </c>
      <c r="BH224" s="187">
        <f>IF(N224="sníž. přenesená",J224,0)</f>
        <v>0</v>
      </c>
      <c r="BI224" s="187">
        <f>IF(N224="nulová",J224,0)</f>
        <v>0</v>
      </c>
      <c r="BJ224" s="16" t="s">
        <v>80</v>
      </c>
      <c r="BK224" s="187">
        <f>ROUND(I224*H224,2)</f>
        <v>0</v>
      </c>
      <c r="BL224" s="16" t="s">
        <v>135</v>
      </c>
      <c r="BM224" s="186" t="s">
        <v>330</v>
      </c>
    </row>
    <row r="225" s="11" customFormat="1">
      <c r="A225" s="11"/>
      <c r="B225" s="199"/>
      <c r="C225" s="200"/>
      <c r="D225" s="190" t="s">
        <v>137</v>
      </c>
      <c r="E225" s="201" t="s">
        <v>19</v>
      </c>
      <c r="F225" s="202" t="s">
        <v>327</v>
      </c>
      <c r="G225" s="200"/>
      <c r="H225" s="203">
        <v>36</v>
      </c>
      <c r="I225" s="204"/>
      <c r="J225" s="200"/>
      <c r="K225" s="200"/>
      <c r="L225" s="205"/>
      <c r="M225" s="206"/>
      <c r="N225" s="207"/>
      <c r="O225" s="207"/>
      <c r="P225" s="207"/>
      <c r="Q225" s="207"/>
      <c r="R225" s="207"/>
      <c r="S225" s="207"/>
      <c r="T225" s="208"/>
      <c r="U225" s="11"/>
      <c r="V225" s="11"/>
      <c r="W225" s="11"/>
      <c r="X225" s="11"/>
      <c r="Y225" s="11"/>
      <c r="Z225" s="11"/>
      <c r="AA225" s="11"/>
      <c r="AB225" s="11"/>
      <c r="AC225" s="11"/>
      <c r="AD225" s="11"/>
      <c r="AE225" s="11"/>
      <c r="AT225" s="209" t="s">
        <v>137</v>
      </c>
      <c r="AU225" s="209" t="s">
        <v>72</v>
      </c>
      <c r="AV225" s="11" t="s">
        <v>82</v>
      </c>
      <c r="AW225" s="11" t="s">
        <v>33</v>
      </c>
      <c r="AX225" s="11" t="s">
        <v>72</v>
      </c>
      <c r="AY225" s="209" t="s">
        <v>136</v>
      </c>
    </row>
    <row r="226" s="12" customFormat="1">
      <c r="A226" s="12"/>
      <c r="B226" s="210"/>
      <c r="C226" s="211"/>
      <c r="D226" s="190" t="s">
        <v>137</v>
      </c>
      <c r="E226" s="212" t="s">
        <v>19</v>
      </c>
      <c r="F226" s="213" t="s">
        <v>140</v>
      </c>
      <c r="G226" s="211"/>
      <c r="H226" s="214">
        <v>36</v>
      </c>
      <c r="I226" s="215"/>
      <c r="J226" s="211"/>
      <c r="K226" s="211"/>
      <c r="L226" s="216"/>
      <c r="M226" s="217"/>
      <c r="N226" s="218"/>
      <c r="O226" s="218"/>
      <c r="P226" s="218"/>
      <c r="Q226" s="218"/>
      <c r="R226" s="218"/>
      <c r="S226" s="218"/>
      <c r="T226" s="219"/>
      <c r="U226" s="12"/>
      <c r="V226" s="12"/>
      <c r="W226" s="12"/>
      <c r="X226" s="12"/>
      <c r="Y226" s="12"/>
      <c r="Z226" s="12"/>
      <c r="AA226" s="12"/>
      <c r="AB226" s="12"/>
      <c r="AC226" s="12"/>
      <c r="AD226" s="12"/>
      <c r="AE226" s="12"/>
      <c r="AT226" s="220" t="s">
        <v>137</v>
      </c>
      <c r="AU226" s="220" t="s">
        <v>72</v>
      </c>
      <c r="AV226" s="12" t="s">
        <v>135</v>
      </c>
      <c r="AW226" s="12" t="s">
        <v>33</v>
      </c>
      <c r="AX226" s="12" t="s">
        <v>80</v>
      </c>
      <c r="AY226" s="220" t="s">
        <v>136</v>
      </c>
    </row>
    <row r="227" s="2" customFormat="1" ht="16.5" customHeight="1">
      <c r="A227" s="37"/>
      <c r="B227" s="38"/>
      <c r="C227" s="175" t="s">
        <v>168</v>
      </c>
      <c r="D227" s="175" t="s">
        <v>130</v>
      </c>
      <c r="E227" s="176" t="s">
        <v>331</v>
      </c>
      <c r="F227" s="177" t="s">
        <v>332</v>
      </c>
      <c r="G227" s="178" t="s">
        <v>237</v>
      </c>
      <c r="H227" s="179">
        <v>1</v>
      </c>
      <c r="I227" s="180"/>
      <c r="J227" s="181">
        <f>ROUND(I227*H227,2)</f>
        <v>0</v>
      </c>
      <c r="K227" s="177" t="s">
        <v>134</v>
      </c>
      <c r="L227" s="43"/>
      <c r="M227" s="182" t="s">
        <v>19</v>
      </c>
      <c r="N227" s="183" t="s">
        <v>43</v>
      </c>
      <c r="O227" s="83"/>
      <c r="P227" s="184">
        <f>O227*H227</f>
        <v>0</v>
      </c>
      <c r="Q227" s="184">
        <v>0</v>
      </c>
      <c r="R227" s="184">
        <f>Q227*H227</f>
        <v>0</v>
      </c>
      <c r="S227" s="184">
        <v>0</v>
      </c>
      <c r="T227" s="185">
        <f>S227*H227</f>
        <v>0</v>
      </c>
      <c r="U227" s="37"/>
      <c r="V227" s="37"/>
      <c r="W227" s="37"/>
      <c r="X227" s="37"/>
      <c r="Y227" s="37"/>
      <c r="Z227" s="37"/>
      <c r="AA227" s="37"/>
      <c r="AB227" s="37"/>
      <c r="AC227" s="37"/>
      <c r="AD227" s="37"/>
      <c r="AE227" s="37"/>
      <c r="AR227" s="186" t="s">
        <v>135</v>
      </c>
      <c r="AT227" s="186" t="s">
        <v>130</v>
      </c>
      <c r="AU227" s="186" t="s">
        <v>72</v>
      </c>
      <c r="AY227" s="16" t="s">
        <v>136</v>
      </c>
      <c r="BE227" s="187">
        <f>IF(N227="základní",J227,0)</f>
        <v>0</v>
      </c>
      <c r="BF227" s="187">
        <f>IF(N227="snížená",J227,0)</f>
        <v>0</v>
      </c>
      <c r="BG227" s="187">
        <f>IF(N227="zákl. přenesená",J227,0)</f>
        <v>0</v>
      </c>
      <c r="BH227" s="187">
        <f>IF(N227="sníž. přenesená",J227,0)</f>
        <v>0</v>
      </c>
      <c r="BI227" s="187">
        <f>IF(N227="nulová",J227,0)</f>
        <v>0</v>
      </c>
      <c r="BJ227" s="16" t="s">
        <v>80</v>
      </c>
      <c r="BK227" s="187">
        <f>ROUND(I227*H227,2)</f>
        <v>0</v>
      </c>
      <c r="BL227" s="16" t="s">
        <v>135</v>
      </c>
      <c r="BM227" s="186" t="s">
        <v>333</v>
      </c>
    </row>
    <row r="228" s="11" customFormat="1">
      <c r="A228" s="11"/>
      <c r="B228" s="199"/>
      <c r="C228" s="200"/>
      <c r="D228" s="190" t="s">
        <v>137</v>
      </c>
      <c r="E228" s="201" t="s">
        <v>19</v>
      </c>
      <c r="F228" s="202" t="s">
        <v>80</v>
      </c>
      <c r="G228" s="200"/>
      <c r="H228" s="203">
        <v>1</v>
      </c>
      <c r="I228" s="204"/>
      <c r="J228" s="200"/>
      <c r="K228" s="200"/>
      <c r="L228" s="205"/>
      <c r="M228" s="206"/>
      <c r="N228" s="207"/>
      <c r="O228" s="207"/>
      <c r="P228" s="207"/>
      <c r="Q228" s="207"/>
      <c r="R228" s="207"/>
      <c r="S228" s="207"/>
      <c r="T228" s="208"/>
      <c r="U228" s="11"/>
      <c r="V228" s="11"/>
      <c r="W228" s="11"/>
      <c r="X228" s="11"/>
      <c r="Y228" s="11"/>
      <c r="Z228" s="11"/>
      <c r="AA228" s="11"/>
      <c r="AB228" s="11"/>
      <c r="AC228" s="11"/>
      <c r="AD228" s="11"/>
      <c r="AE228" s="11"/>
      <c r="AT228" s="209" t="s">
        <v>137</v>
      </c>
      <c r="AU228" s="209" t="s">
        <v>72</v>
      </c>
      <c r="AV228" s="11" t="s">
        <v>82</v>
      </c>
      <c r="AW228" s="11" t="s">
        <v>33</v>
      </c>
      <c r="AX228" s="11" t="s">
        <v>72</v>
      </c>
      <c r="AY228" s="209" t="s">
        <v>136</v>
      </c>
    </row>
    <row r="229" s="12" customFormat="1">
      <c r="A229" s="12"/>
      <c r="B229" s="210"/>
      <c r="C229" s="211"/>
      <c r="D229" s="190" t="s">
        <v>137</v>
      </c>
      <c r="E229" s="212" t="s">
        <v>19</v>
      </c>
      <c r="F229" s="213" t="s">
        <v>140</v>
      </c>
      <c r="G229" s="211"/>
      <c r="H229" s="214">
        <v>1</v>
      </c>
      <c r="I229" s="215"/>
      <c r="J229" s="211"/>
      <c r="K229" s="211"/>
      <c r="L229" s="216"/>
      <c r="M229" s="217"/>
      <c r="N229" s="218"/>
      <c r="O229" s="218"/>
      <c r="P229" s="218"/>
      <c r="Q229" s="218"/>
      <c r="R229" s="218"/>
      <c r="S229" s="218"/>
      <c r="T229" s="219"/>
      <c r="U229" s="12"/>
      <c r="V229" s="12"/>
      <c r="W229" s="12"/>
      <c r="X229" s="12"/>
      <c r="Y229" s="12"/>
      <c r="Z229" s="12"/>
      <c r="AA229" s="12"/>
      <c r="AB229" s="12"/>
      <c r="AC229" s="12"/>
      <c r="AD229" s="12"/>
      <c r="AE229" s="12"/>
      <c r="AT229" s="220" t="s">
        <v>137</v>
      </c>
      <c r="AU229" s="220" t="s">
        <v>72</v>
      </c>
      <c r="AV229" s="12" t="s">
        <v>135</v>
      </c>
      <c r="AW229" s="12" t="s">
        <v>33</v>
      </c>
      <c r="AX229" s="12" t="s">
        <v>80</v>
      </c>
      <c r="AY229" s="220" t="s">
        <v>136</v>
      </c>
    </row>
    <row r="230" s="2" customFormat="1" ht="16.5" customHeight="1">
      <c r="A230" s="37"/>
      <c r="B230" s="38"/>
      <c r="C230" s="175" t="s">
        <v>244</v>
      </c>
      <c r="D230" s="175" t="s">
        <v>130</v>
      </c>
      <c r="E230" s="176" t="s">
        <v>334</v>
      </c>
      <c r="F230" s="177" t="s">
        <v>335</v>
      </c>
      <c r="G230" s="178" t="s">
        <v>237</v>
      </c>
      <c r="H230" s="179">
        <v>1</v>
      </c>
      <c r="I230" s="180"/>
      <c r="J230" s="181">
        <f>ROUND(I230*H230,2)</f>
        <v>0</v>
      </c>
      <c r="K230" s="177" t="s">
        <v>134</v>
      </c>
      <c r="L230" s="43"/>
      <c r="M230" s="182" t="s">
        <v>19</v>
      </c>
      <c r="N230" s="183" t="s">
        <v>43</v>
      </c>
      <c r="O230" s="83"/>
      <c r="P230" s="184">
        <f>O230*H230</f>
        <v>0</v>
      </c>
      <c r="Q230" s="184">
        <v>0</v>
      </c>
      <c r="R230" s="184">
        <f>Q230*H230</f>
        <v>0</v>
      </c>
      <c r="S230" s="184">
        <v>0</v>
      </c>
      <c r="T230" s="185">
        <f>S230*H230</f>
        <v>0</v>
      </c>
      <c r="U230" s="37"/>
      <c r="V230" s="37"/>
      <c r="W230" s="37"/>
      <c r="X230" s="37"/>
      <c r="Y230" s="37"/>
      <c r="Z230" s="37"/>
      <c r="AA230" s="37"/>
      <c r="AB230" s="37"/>
      <c r="AC230" s="37"/>
      <c r="AD230" s="37"/>
      <c r="AE230" s="37"/>
      <c r="AR230" s="186" t="s">
        <v>135</v>
      </c>
      <c r="AT230" s="186" t="s">
        <v>130</v>
      </c>
      <c r="AU230" s="186" t="s">
        <v>72</v>
      </c>
      <c r="AY230" s="16" t="s">
        <v>136</v>
      </c>
      <c r="BE230" s="187">
        <f>IF(N230="základní",J230,0)</f>
        <v>0</v>
      </c>
      <c r="BF230" s="187">
        <f>IF(N230="snížená",J230,0)</f>
        <v>0</v>
      </c>
      <c r="BG230" s="187">
        <f>IF(N230="zákl. přenesená",J230,0)</f>
        <v>0</v>
      </c>
      <c r="BH230" s="187">
        <f>IF(N230="sníž. přenesená",J230,0)</f>
        <v>0</v>
      </c>
      <c r="BI230" s="187">
        <f>IF(N230="nulová",J230,0)</f>
        <v>0</v>
      </c>
      <c r="BJ230" s="16" t="s">
        <v>80</v>
      </c>
      <c r="BK230" s="187">
        <f>ROUND(I230*H230,2)</f>
        <v>0</v>
      </c>
      <c r="BL230" s="16" t="s">
        <v>135</v>
      </c>
      <c r="BM230" s="186" t="s">
        <v>336</v>
      </c>
    </row>
    <row r="231" s="11" customFormat="1">
      <c r="A231" s="11"/>
      <c r="B231" s="199"/>
      <c r="C231" s="200"/>
      <c r="D231" s="190" t="s">
        <v>137</v>
      </c>
      <c r="E231" s="201" t="s">
        <v>19</v>
      </c>
      <c r="F231" s="202" t="s">
        <v>80</v>
      </c>
      <c r="G231" s="200"/>
      <c r="H231" s="203">
        <v>1</v>
      </c>
      <c r="I231" s="204"/>
      <c r="J231" s="200"/>
      <c r="K231" s="200"/>
      <c r="L231" s="205"/>
      <c r="M231" s="206"/>
      <c r="N231" s="207"/>
      <c r="O231" s="207"/>
      <c r="P231" s="207"/>
      <c r="Q231" s="207"/>
      <c r="R231" s="207"/>
      <c r="S231" s="207"/>
      <c r="T231" s="208"/>
      <c r="U231" s="11"/>
      <c r="V231" s="11"/>
      <c r="W231" s="11"/>
      <c r="X231" s="11"/>
      <c r="Y231" s="11"/>
      <c r="Z231" s="11"/>
      <c r="AA231" s="11"/>
      <c r="AB231" s="11"/>
      <c r="AC231" s="11"/>
      <c r="AD231" s="11"/>
      <c r="AE231" s="11"/>
      <c r="AT231" s="209" t="s">
        <v>137</v>
      </c>
      <c r="AU231" s="209" t="s">
        <v>72</v>
      </c>
      <c r="AV231" s="11" t="s">
        <v>82</v>
      </c>
      <c r="AW231" s="11" t="s">
        <v>33</v>
      </c>
      <c r="AX231" s="11" t="s">
        <v>72</v>
      </c>
      <c r="AY231" s="209" t="s">
        <v>136</v>
      </c>
    </row>
    <row r="232" s="12" customFormat="1">
      <c r="A232" s="12"/>
      <c r="B232" s="210"/>
      <c r="C232" s="211"/>
      <c r="D232" s="190" t="s">
        <v>137</v>
      </c>
      <c r="E232" s="212" t="s">
        <v>19</v>
      </c>
      <c r="F232" s="213" t="s">
        <v>140</v>
      </c>
      <c r="G232" s="211"/>
      <c r="H232" s="214">
        <v>1</v>
      </c>
      <c r="I232" s="215"/>
      <c r="J232" s="211"/>
      <c r="K232" s="211"/>
      <c r="L232" s="216"/>
      <c r="M232" s="217"/>
      <c r="N232" s="218"/>
      <c r="O232" s="218"/>
      <c r="P232" s="218"/>
      <c r="Q232" s="218"/>
      <c r="R232" s="218"/>
      <c r="S232" s="218"/>
      <c r="T232" s="219"/>
      <c r="U232" s="12"/>
      <c r="V232" s="12"/>
      <c r="W232" s="12"/>
      <c r="X232" s="12"/>
      <c r="Y232" s="12"/>
      <c r="Z232" s="12"/>
      <c r="AA232" s="12"/>
      <c r="AB232" s="12"/>
      <c r="AC232" s="12"/>
      <c r="AD232" s="12"/>
      <c r="AE232" s="12"/>
      <c r="AT232" s="220" t="s">
        <v>137</v>
      </c>
      <c r="AU232" s="220" t="s">
        <v>72</v>
      </c>
      <c r="AV232" s="12" t="s">
        <v>135</v>
      </c>
      <c r="AW232" s="12" t="s">
        <v>33</v>
      </c>
      <c r="AX232" s="12" t="s">
        <v>80</v>
      </c>
      <c r="AY232" s="220" t="s">
        <v>136</v>
      </c>
    </row>
    <row r="233" s="2" customFormat="1" ht="16.5" customHeight="1">
      <c r="A233" s="37"/>
      <c r="B233" s="38"/>
      <c r="C233" s="175" t="s">
        <v>337</v>
      </c>
      <c r="D233" s="175" t="s">
        <v>130</v>
      </c>
      <c r="E233" s="176" t="s">
        <v>338</v>
      </c>
      <c r="F233" s="177" t="s">
        <v>339</v>
      </c>
      <c r="G233" s="178" t="s">
        <v>133</v>
      </c>
      <c r="H233" s="179">
        <v>10</v>
      </c>
      <c r="I233" s="180"/>
      <c r="J233" s="181">
        <f>ROUND(I233*H233,2)</f>
        <v>0</v>
      </c>
      <c r="K233" s="177" t="s">
        <v>134</v>
      </c>
      <c r="L233" s="43"/>
      <c r="M233" s="182" t="s">
        <v>19</v>
      </c>
      <c r="N233" s="183" t="s">
        <v>43</v>
      </c>
      <c r="O233" s="83"/>
      <c r="P233" s="184">
        <f>O233*H233</f>
        <v>0</v>
      </c>
      <c r="Q233" s="184">
        <v>0</v>
      </c>
      <c r="R233" s="184">
        <f>Q233*H233</f>
        <v>0</v>
      </c>
      <c r="S233" s="184">
        <v>0</v>
      </c>
      <c r="T233" s="185">
        <f>S233*H233</f>
        <v>0</v>
      </c>
      <c r="U233" s="37"/>
      <c r="V233" s="37"/>
      <c r="W233" s="37"/>
      <c r="X233" s="37"/>
      <c r="Y233" s="37"/>
      <c r="Z233" s="37"/>
      <c r="AA233" s="37"/>
      <c r="AB233" s="37"/>
      <c r="AC233" s="37"/>
      <c r="AD233" s="37"/>
      <c r="AE233" s="37"/>
      <c r="AR233" s="186" t="s">
        <v>135</v>
      </c>
      <c r="AT233" s="186" t="s">
        <v>130</v>
      </c>
      <c r="AU233" s="186" t="s">
        <v>72</v>
      </c>
      <c r="AY233" s="16" t="s">
        <v>136</v>
      </c>
      <c r="BE233" s="187">
        <f>IF(N233="základní",J233,0)</f>
        <v>0</v>
      </c>
      <c r="BF233" s="187">
        <f>IF(N233="snížená",J233,0)</f>
        <v>0</v>
      </c>
      <c r="BG233" s="187">
        <f>IF(N233="zákl. přenesená",J233,0)</f>
        <v>0</v>
      </c>
      <c r="BH233" s="187">
        <f>IF(N233="sníž. přenesená",J233,0)</f>
        <v>0</v>
      </c>
      <c r="BI233" s="187">
        <f>IF(N233="nulová",J233,0)</f>
        <v>0</v>
      </c>
      <c r="BJ233" s="16" t="s">
        <v>80</v>
      </c>
      <c r="BK233" s="187">
        <f>ROUND(I233*H233,2)</f>
        <v>0</v>
      </c>
      <c r="BL233" s="16" t="s">
        <v>135</v>
      </c>
      <c r="BM233" s="186" t="s">
        <v>340</v>
      </c>
    </row>
    <row r="234" s="2" customFormat="1" ht="37.8" customHeight="1">
      <c r="A234" s="37"/>
      <c r="B234" s="38"/>
      <c r="C234" s="175" t="s">
        <v>249</v>
      </c>
      <c r="D234" s="175" t="s">
        <v>130</v>
      </c>
      <c r="E234" s="176" t="s">
        <v>341</v>
      </c>
      <c r="F234" s="177" t="s">
        <v>342</v>
      </c>
      <c r="G234" s="178" t="s">
        <v>133</v>
      </c>
      <c r="H234" s="179">
        <v>10</v>
      </c>
      <c r="I234" s="180"/>
      <c r="J234" s="181">
        <f>ROUND(I234*H234,2)</f>
        <v>0</v>
      </c>
      <c r="K234" s="177" t="s">
        <v>19</v>
      </c>
      <c r="L234" s="43"/>
      <c r="M234" s="182" t="s">
        <v>19</v>
      </c>
      <c r="N234" s="183" t="s">
        <v>43</v>
      </c>
      <c r="O234" s="83"/>
      <c r="P234" s="184">
        <f>O234*H234</f>
        <v>0</v>
      </c>
      <c r="Q234" s="184">
        <v>0</v>
      </c>
      <c r="R234" s="184">
        <f>Q234*H234</f>
        <v>0</v>
      </c>
      <c r="S234" s="184">
        <v>0</v>
      </c>
      <c r="T234" s="185">
        <f>S234*H234</f>
        <v>0</v>
      </c>
      <c r="U234" s="37"/>
      <c r="V234" s="37"/>
      <c r="W234" s="37"/>
      <c r="X234" s="37"/>
      <c r="Y234" s="37"/>
      <c r="Z234" s="37"/>
      <c r="AA234" s="37"/>
      <c r="AB234" s="37"/>
      <c r="AC234" s="37"/>
      <c r="AD234" s="37"/>
      <c r="AE234" s="37"/>
      <c r="AR234" s="186" t="s">
        <v>135</v>
      </c>
      <c r="AT234" s="186" t="s">
        <v>130</v>
      </c>
      <c r="AU234" s="186" t="s">
        <v>72</v>
      </c>
      <c r="AY234" s="16" t="s">
        <v>136</v>
      </c>
      <c r="BE234" s="187">
        <f>IF(N234="základní",J234,0)</f>
        <v>0</v>
      </c>
      <c r="BF234" s="187">
        <f>IF(N234="snížená",J234,0)</f>
        <v>0</v>
      </c>
      <c r="BG234" s="187">
        <f>IF(N234="zákl. přenesená",J234,0)</f>
        <v>0</v>
      </c>
      <c r="BH234" s="187">
        <f>IF(N234="sníž. přenesená",J234,0)</f>
        <v>0</v>
      </c>
      <c r="BI234" s="187">
        <f>IF(N234="nulová",J234,0)</f>
        <v>0</v>
      </c>
      <c r="BJ234" s="16" t="s">
        <v>80</v>
      </c>
      <c r="BK234" s="187">
        <f>ROUND(I234*H234,2)</f>
        <v>0</v>
      </c>
      <c r="BL234" s="16" t="s">
        <v>135</v>
      </c>
      <c r="BM234" s="186" t="s">
        <v>343</v>
      </c>
    </row>
    <row r="235" s="2" customFormat="1" ht="16.5" customHeight="1">
      <c r="A235" s="37"/>
      <c r="B235" s="38"/>
      <c r="C235" s="221" t="s">
        <v>344</v>
      </c>
      <c r="D235" s="221" t="s">
        <v>272</v>
      </c>
      <c r="E235" s="222" t="s">
        <v>345</v>
      </c>
      <c r="F235" s="223" t="s">
        <v>346</v>
      </c>
      <c r="G235" s="224" t="s">
        <v>133</v>
      </c>
      <c r="H235" s="225">
        <v>10</v>
      </c>
      <c r="I235" s="226"/>
      <c r="J235" s="227">
        <f>ROUND(I235*H235,2)</f>
        <v>0</v>
      </c>
      <c r="K235" s="223" t="s">
        <v>134</v>
      </c>
      <c r="L235" s="228"/>
      <c r="M235" s="229" t="s">
        <v>19</v>
      </c>
      <c r="N235" s="230" t="s">
        <v>43</v>
      </c>
      <c r="O235" s="83"/>
      <c r="P235" s="184">
        <f>O235*H235</f>
        <v>0</v>
      </c>
      <c r="Q235" s="184">
        <v>0</v>
      </c>
      <c r="R235" s="184">
        <f>Q235*H235</f>
        <v>0</v>
      </c>
      <c r="S235" s="184">
        <v>0</v>
      </c>
      <c r="T235" s="185">
        <f>S235*H235</f>
        <v>0</v>
      </c>
      <c r="U235" s="37"/>
      <c r="V235" s="37"/>
      <c r="W235" s="37"/>
      <c r="X235" s="37"/>
      <c r="Y235" s="37"/>
      <c r="Z235" s="37"/>
      <c r="AA235" s="37"/>
      <c r="AB235" s="37"/>
      <c r="AC235" s="37"/>
      <c r="AD235" s="37"/>
      <c r="AE235" s="37"/>
      <c r="AR235" s="186" t="s">
        <v>174</v>
      </c>
      <c r="AT235" s="186" t="s">
        <v>272</v>
      </c>
      <c r="AU235" s="186" t="s">
        <v>72</v>
      </c>
      <c r="AY235" s="16" t="s">
        <v>136</v>
      </c>
      <c r="BE235" s="187">
        <f>IF(N235="základní",J235,0)</f>
        <v>0</v>
      </c>
      <c r="BF235" s="187">
        <f>IF(N235="snížená",J235,0)</f>
        <v>0</v>
      </c>
      <c r="BG235" s="187">
        <f>IF(N235="zákl. přenesená",J235,0)</f>
        <v>0</v>
      </c>
      <c r="BH235" s="187">
        <f>IF(N235="sníž. přenesená",J235,0)</f>
        <v>0</v>
      </c>
      <c r="BI235" s="187">
        <f>IF(N235="nulová",J235,0)</f>
        <v>0</v>
      </c>
      <c r="BJ235" s="16" t="s">
        <v>80</v>
      </c>
      <c r="BK235" s="187">
        <f>ROUND(I235*H235,2)</f>
        <v>0</v>
      </c>
      <c r="BL235" s="16" t="s">
        <v>135</v>
      </c>
      <c r="BM235" s="186" t="s">
        <v>347</v>
      </c>
    </row>
    <row r="236" s="2" customFormat="1" ht="16.5" customHeight="1">
      <c r="A236" s="37"/>
      <c r="B236" s="38"/>
      <c r="C236" s="221" t="s">
        <v>253</v>
      </c>
      <c r="D236" s="221" t="s">
        <v>272</v>
      </c>
      <c r="E236" s="222" t="s">
        <v>348</v>
      </c>
      <c r="F236" s="223" t="s">
        <v>349</v>
      </c>
      <c r="G236" s="224" t="s">
        <v>149</v>
      </c>
      <c r="H236" s="225">
        <v>0.040000000000000001</v>
      </c>
      <c r="I236" s="226"/>
      <c r="J236" s="227">
        <f>ROUND(I236*H236,2)</f>
        <v>0</v>
      </c>
      <c r="K236" s="223" t="s">
        <v>134</v>
      </c>
      <c r="L236" s="228"/>
      <c r="M236" s="229" t="s">
        <v>19</v>
      </c>
      <c r="N236" s="230" t="s">
        <v>43</v>
      </c>
      <c r="O236" s="83"/>
      <c r="P236" s="184">
        <f>O236*H236</f>
        <v>0</v>
      </c>
      <c r="Q236" s="184">
        <v>1</v>
      </c>
      <c r="R236" s="184">
        <f>Q236*H236</f>
        <v>0.040000000000000001</v>
      </c>
      <c r="S236" s="184">
        <v>0</v>
      </c>
      <c r="T236" s="185">
        <f>S236*H236</f>
        <v>0</v>
      </c>
      <c r="U236" s="37"/>
      <c r="V236" s="37"/>
      <c r="W236" s="37"/>
      <c r="X236" s="37"/>
      <c r="Y236" s="37"/>
      <c r="Z236" s="37"/>
      <c r="AA236" s="37"/>
      <c r="AB236" s="37"/>
      <c r="AC236" s="37"/>
      <c r="AD236" s="37"/>
      <c r="AE236" s="37"/>
      <c r="AR236" s="186" t="s">
        <v>174</v>
      </c>
      <c r="AT236" s="186" t="s">
        <v>272</v>
      </c>
      <c r="AU236" s="186" t="s">
        <v>72</v>
      </c>
      <c r="AY236" s="16" t="s">
        <v>136</v>
      </c>
      <c r="BE236" s="187">
        <f>IF(N236="základní",J236,0)</f>
        <v>0</v>
      </c>
      <c r="BF236" s="187">
        <f>IF(N236="snížená",J236,0)</f>
        <v>0</v>
      </c>
      <c r="BG236" s="187">
        <f>IF(N236="zákl. přenesená",J236,0)</f>
        <v>0</v>
      </c>
      <c r="BH236" s="187">
        <f>IF(N236="sníž. přenesená",J236,0)</f>
        <v>0</v>
      </c>
      <c r="BI236" s="187">
        <f>IF(N236="nulová",J236,0)</f>
        <v>0</v>
      </c>
      <c r="BJ236" s="16" t="s">
        <v>80</v>
      </c>
      <c r="BK236" s="187">
        <f>ROUND(I236*H236,2)</f>
        <v>0</v>
      </c>
      <c r="BL236" s="16" t="s">
        <v>135</v>
      </c>
      <c r="BM236" s="186" t="s">
        <v>350</v>
      </c>
    </row>
    <row r="237" s="10" customFormat="1">
      <c r="A237" s="10"/>
      <c r="B237" s="188"/>
      <c r="C237" s="189"/>
      <c r="D237" s="190" t="s">
        <v>137</v>
      </c>
      <c r="E237" s="191" t="s">
        <v>19</v>
      </c>
      <c r="F237" s="192" t="s">
        <v>351</v>
      </c>
      <c r="G237" s="189"/>
      <c r="H237" s="191" t="s">
        <v>19</v>
      </c>
      <c r="I237" s="193"/>
      <c r="J237" s="189"/>
      <c r="K237" s="189"/>
      <c r="L237" s="194"/>
      <c r="M237" s="195"/>
      <c r="N237" s="196"/>
      <c r="O237" s="196"/>
      <c r="P237" s="196"/>
      <c r="Q237" s="196"/>
      <c r="R237" s="196"/>
      <c r="S237" s="196"/>
      <c r="T237" s="197"/>
      <c r="U237" s="10"/>
      <c r="V237" s="10"/>
      <c r="W237" s="10"/>
      <c r="X237" s="10"/>
      <c r="Y237" s="10"/>
      <c r="Z237" s="10"/>
      <c r="AA237" s="10"/>
      <c r="AB237" s="10"/>
      <c r="AC237" s="10"/>
      <c r="AD237" s="10"/>
      <c r="AE237" s="10"/>
      <c r="AT237" s="198" t="s">
        <v>137</v>
      </c>
      <c r="AU237" s="198" t="s">
        <v>72</v>
      </c>
      <c r="AV237" s="10" t="s">
        <v>80</v>
      </c>
      <c r="AW237" s="10" t="s">
        <v>33</v>
      </c>
      <c r="AX237" s="10" t="s">
        <v>72</v>
      </c>
      <c r="AY237" s="198" t="s">
        <v>136</v>
      </c>
    </row>
    <row r="238" s="11" customFormat="1">
      <c r="A238" s="11"/>
      <c r="B238" s="199"/>
      <c r="C238" s="200"/>
      <c r="D238" s="190" t="s">
        <v>137</v>
      </c>
      <c r="E238" s="201" t="s">
        <v>19</v>
      </c>
      <c r="F238" s="202" t="s">
        <v>352</v>
      </c>
      <c r="G238" s="200"/>
      <c r="H238" s="203">
        <v>0.040000000000000001</v>
      </c>
      <c r="I238" s="204"/>
      <c r="J238" s="200"/>
      <c r="K238" s="200"/>
      <c r="L238" s="205"/>
      <c r="M238" s="206"/>
      <c r="N238" s="207"/>
      <c r="O238" s="207"/>
      <c r="P238" s="207"/>
      <c r="Q238" s="207"/>
      <c r="R238" s="207"/>
      <c r="S238" s="207"/>
      <c r="T238" s="208"/>
      <c r="U238" s="11"/>
      <c r="V238" s="11"/>
      <c r="W238" s="11"/>
      <c r="X238" s="11"/>
      <c r="Y238" s="11"/>
      <c r="Z238" s="11"/>
      <c r="AA238" s="11"/>
      <c r="AB238" s="11"/>
      <c r="AC238" s="11"/>
      <c r="AD238" s="11"/>
      <c r="AE238" s="11"/>
      <c r="AT238" s="209" t="s">
        <v>137</v>
      </c>
      <c r="AU238" s="209" t="s">
        <v>72</v>
      </c>
      <c r="AV238" s="11" t="s">
        <v>82</v>
      </c>
      <c r="AW238" s="11" t="s">
        <v>33</v>
      </c>
      <c r="AX238" s="11" t="s">
        <v>72</v>
      </c>
      <c r="AY238" s="209" t="s">
        <v>136</v>
      </c>
    </row>
    <row r="239" s="12" customFormat="1">
      <c r="A239" s="12"/>
      <c r="B239" s="210"/>
      <c r="C239" s="211"/>
      <c r="D239" s="190" t="s">
        <v>137</v>
      </c>
      <c r="E239" s="212" t="s">
        <v>19</v>
      </c>
      <c r="F239" s="213" t="s">
        <v>140</v>
      </c>
      <c r="G239" s="211"/>
      <c r="H239" s="214">
        <v>0.040000000000000001</v>
      </c>
      <c r="I239" s="215"/>
      <c r="J239" s="211"/>
      <c r="K239" s="211"/>
      <c r="L239" s="216"/>
      <c r="M239" s="217"/>
      <c r="N239" s="218"/>
      <c r="O239" s="218"/>
      <c r="P239" s="218"/>
      <c r="Q239" s="218"/>
      <c r="R239" s="218"/>
      <c r="S239" s="218"/>
      <c r="T239" s="219"/>
      <c r="U239" s="12"/>
      <c r="V239" s="12"/>
      <c r="W239" s="12"/>
      <c r="X239" s="12"/>
      <c r="Y239" s="12"/>
      <c r="Z239" s="12"/>
      <c r="AA239" s="12"/>
      <c r="AB239" s="12"/>
      <c r="AC239" s="12"/>
      <c r="AD239" s="12"/>
      <c r="AE239" s="12"/>
      <c r="AT239" s="220" t="s">
        <v>137</v>
      </c>
      <c r="AU239" s="220" t="s">
        <v>72</v>
      </c>
      <c r="AV239" s="12" t="s">
        <v>135</v>
      </c>
      <c r="AW239" s="12" t="s">
        <v>33</v>
      </c>
      <c r="AX239" s="12" t="s">
        <v>80</v>
      </c>
      <c r="AY239" s="220" t="s">
        <v>136</v>
      </c>
    </row>
    <row r="240" s="2" customFormat="1" ht="16.5" customHeight="1">
      <c r="A240" s="37"/>
      <c r="B240" s="38"/>
      <c r="C240" s="221" t="s">
        <v>353</v>
      </c>
      <c r="D240" s="221" t="s">
        <v>272</v>
      </c>
      <c r="E240" s="222" t="s">
        <v>354</v>
      </c>
      <c r="F240" s="223" t="s">
        <v>355</v>
      </c>
      <c r="G240" s="224" t="s">
        <v>227</v>
      </c>
      <c r="H240" s="225">
        <v>0.80000000000000004</v>
      </c>
      <c r="I240" s="226"/>
      <c r="J240" s="227">
        <f>ROUND(I240*H240,2)</f>
        <v>0</v>
      </c>
      <c r="K240" s="223" t="s">
        <v>134</v>
      </c>
      <c r="L240" s="228"/>
      <c r="M240" s="229" t="s">
        <v>19</v>
      </c>
      <c r="N240" s="230" t="s">
        <v>43</v>
      </c>
      <c r="O240" s="83"/>
      <c r="P240" s="184">
        <f>O240*H240</f>
        <v>0</v>
      </c>
      <c r="Q240" s="184">
        <v>2.234</v>
      </c>
      <c r="R240" s="184">
        <f>Q240*H240</f>
        <v>1.7872000000000001</v>
      </c>
      <c r="S240" s="184">
        <v>0</v>
      </c>
      <c r="T240" s="185">
        <f>S240*H240</f>
        <v>0</v>
      </c>
      <c r="U240" s="37"/>
      <c r="V240" s="37"/>
      <c r="W240" s="37"/>
      <c r="X240" s="37"/>
      <c r="Y240" s="37"/>
      <c r="Z240" s="37"/>
      <c r="AA240" s="37"/>
      <c r="AB240" s="37"/>
      <c r="AC240" s="37"/>
      <c r="AD240" s="37"/>
      <c r="AE240" s="37"/>
      <c r="AR240" s="186" t="s">
        <v>174</v>
      </c>
      <c r="AT240" s="186" t="s">
        <v>272</v>
      </c>
      <c r="AU240" s="186" t="s">
        <v>72</v>
      </c>
      <c r="AY240" s="16" t="s">
        <v>136</v>
      </c>
      <c r="BE240" s="187">
        <f>IF(N240="základní",J240,0)</f>
        <v>0</v>
      </c>
      <c r="BF240" s="187">
        <f>IF(N240="snížená",J240,0)</f>
        <v>0</v>
      </c>
      <c r="BG240" s="187">
        <f>IF(N240="zákl. přenesená",J240,0)</f>
        <v>0</v>
      </c>
      <c r="BH240" s="187">
        <f>IF(N240="sníž. přenesená",J240,0)</f>
        <v>0</v>
      </c>
      <c r="BI240" s="187">
        <f>IF(N240="nulová",J240,0)</f>
        <v>0</v>
      </c>
      <c r="BJ240" s="16" t="s">
        <v>80</v>
      </c>
      <c r="BK240" s="187">
        <f>ROUND(I240*H240,2)</f>
        <v>0</v>
      </c>
      <c r="BL240" s="16" t="s">
        <v>135</v>
      </c>
      <c r="BM240" s="186" t="s">
        <v>356</v>
      </c>
    </row>
    <row r="241" s="10" customFormat="1">
      <c r="A241" s="10"/>
      <c r="B241" s="188"/>
      <c r="C241" s="189"/>
      <c r="D241" s="190" t="s">
        <v>137</v>
      </c>
      <c r="E241" s="191" t="s">
        <v>19</v>
      </c>
      <c r="F241" s="192" t="s">
        <v>357</v>
      </c>
      <c r="G241" s="189"/>
      <c r="H241" s="191" t="s">
        <v>19</v>
      </c>
      <c r="I241" s="193"/>
      <c r="J241" s="189"/>
      <c r="K241" s="189"/>
      <c r="L241" s="194"/>
      <c r="M241" s="195"/>
      <c r="N241" s="196"/>
      <c r="O241" s="196"/>
      <c r="P241" s="196"/>
      <c r="Q241" s="196"/>
      <c r="R241" s="196"/>
      <c r="S241" s="196"/>
      <c r="T241" s="197"/>
      <c r="U241" s="10"/>
      <c r="V241" s="10"/>
      <c r="W241" s="10"/>
      <c r="X241" s="10"/>
      <c r="Y241" s="10"/>
      <c r="Z241" s="10"/>
      <c r="AA241" s="10"/>
      <c r="AB241" s="10"/>
      <c r="AC241" s="10"/>
      <c r="AD241" s="10"/>
      <c r="AE241" s="10"/>
      <c r="AT241" s="198" t="s">
        <v>137</v>
      </c>
      <c r="AU241" s="198" t="s">
        <v>72</v>
      </c>
      <c r="AV241" s="10" t="s">
        <v>80</v>
      </c>
      <c r="AW241" s="10" t="s">
        <v>33</v>
      </c>
      <c r="AX241" s="10" t="s">
        <v>72</v>
      </c>
      <c r="AY241" s="198" t="s">
        <v>136</v>
      </c>
    </row>
    <row r="242" s="11" customFormat="1">
      <c r="A242" s="11"/>
      <c r="B242" s="199"/>
      <c r="C242" s="200"/>
      <c r="D242" s="190" t="s">
        <v>137</v>
      </c>
      <c r="E242" s="201" t="s">
        <v>19</v>
      </c>
      <c r="F242" s="202" t="s">
        <v>358</v>
      </c>
      <c r="G242" s="200"/>
      <c r="H242" s="203">
        <v>0.80000000000000004</v>
      </c>
      <c r="I242" s="204"/>
      <c r="J242" s="200"/>
      <c r="K242" s="200"/>
      <c r="L242" s="205"/>
      <c r="M242" s="206"/>
      <c r="N242" s="207"/>
      <c r="O242" s="207"/>
      <c r="P242" s="207"/>
      <c r="Q242" s="207"/>
      <c r="R242" s="207"/>
      <c r="S242" s="207"/>
      <c r="T242" s="208"/>
      <c r="U242" s="11"/>
      <c r="V242" s="11"/>
      <c r="W242" s="11"/>
      <c r="X242" s="11"/>
      <c r="Y242" s="11"/>
      <c r="Z242" s="11"/>
      <c r="AA242" s="11"/>
      <c r="AB242" s="11"/>
      <c r="AC242" s="11"/>
      <c r="AD242" s="11"/>
      <c r="AE242" s="11"/>
      <c r="AT242" s="209" t="s">
        <v>137</v>
      </c>
      <c r="AU242" s="209" t="s">
        <v>72</v>
      </c>
      <c r="AV242" s="11" t="s">
        <v>82</v>
      </c>
      <c r="AW242" s="11" t="s">
        <v>33</v>
      </c>
      <c r="AX242" s="11" t="s">
        <v>72</v>
      </c>
      <c r="AY242" s="209" t="s">
        <v>136</v>
      </c>
    </row>
    <row r="243" s="12" customFormat="1">
      <c r="A243" s="12"/>
      <c r="B243" s="210"/>
      <c r="C243" s="211"/>
      <c r="D243" s="190" t="s">
        <v>137</v>
      </c>
      <c r="E243" s="212" t="s">
        <v>19</v>
      </c>
      <c r="F243" s="213" t="s">
        <v>140</v>
      </c>
      <c r="G243" s="211"/>
      <c r="H243" s="214">
        <v>0.80000000000000004</v>
      </c>
      <c r="I243" s="215"/>
      <c r="J243" s="211"/>
      <c r="K243" s="211"/>
      <c r="L243" s="216"/>
      <c r="M243" s="217"/>
      <c r="N243" s="218"/>
      <c r="O243" s="218"/>
      <c r="P243" s="218"/>
      <c r="Q243" s="218"/>
      <c r="R243" s="218"/>
      <c r="S243" s="218"/>
      <c r="T243" s="219"/>
      <c r="U243" s="12"/>
      <c r="V243" s="12"/>
      <c r="W243" s="12"/>
      <c r="X243" s="12"/>
      <c r="Y243" s="12"/>
      <c r="Z243" s="12"/>
      <c r="AA243" s="12"/>
      <c r="AB243" s="12"/>
      <c r="AC243" s="12"/>
      <c r="AD243" s="12"/>
      <c r="AE243" s="12"/>
      <c r="AT243" s="220" t="s">
        <v>137</v>
      </c>
      <c r="AU243" s="220" t="s">
        <v>72</v>
      </c>
      <c r="AV243" s="12" t="s">
        <v>135</v>
      </c>
      <c r="AW243" s="12" t="s">
        <v>33</v>
      </c>
      <c r="AX243" s="12" t="s">
        <v>80</v>
      </c>
      <c r="AY243" s="220" t="s">
        <v>136</v>
      </c>
    </row>
    <row r="244" s="2" customFormat="1" ht="16.5" customHeight="1">
      <c r="A244" s="37"/>
      <c r="B244" s="38"/>
      <c r="C244" s="221" t="s">
        <v>258</v>
      </c>
      <c r="D244" s="221" t="s">
        <v>272</v>
      </c>
      <c r="E244" s="222" t="s">
        <v>359</v>
      </c>
      <c r="F244" s="223" t="s">
        <v>360</v>
      </c>
      <c r="G244" s="224" t="s">
        <v>237</v>
      </c>
      <c r="H244" s="225">
        <v>4</v>
      </c>
      <c r="I244" s="226"/>
      <c r="J244" s="227">
        <f>ROUND(I244*H244,2)</f>
        <v>0</v>
      </c>
      <c r="K244" s="223" t="s">
        <v>361</v>
      </c>
      <c r="L244" s="228"/>
      <c r="M244" s="229" t="s">
        <v>19</v>
      </c>
      <c r="N244" s="230" t="s">
        <v>43</v>
      </c>
      <c r="O244" s="83"/>
      <c r="P244" s="184">
        <f>O244*H244</f>
        <v>0</v>
      </c>
      <c r="Q244" s="184">
        <v>0.0075799999999999999</v>
      </c>
      <c r="R244" s="184">
        <f>Q244*H244</f>
        <v>0.03032</v>
      </c>
      <c r="S244" s="184">
        <v>0</v>
      </c>
      <c r="T244" s="185">
        <f>S244*H244</f>
        <v>0</v>
      </c>
      <c r="U244" s="37"/>
      <c r="V244" s="37"/>
      <c r="W244" s="37"/>
      <c r="X244" s="37"/>
      <c r="Y244" s="37"/>
      <c r="Z244" s="37"/>
      <c r="AA244" s="37"/>
      <c r="AB244" s="37"/>
      <c r="AC244" s="37"/>
      <c r="AD244" s="37"/>
      <c r="AE244" s="37"/>
      <c r="AR244" s="186" t="s">
        <v>174</v>
      </c>
      <c r="AT244" s="186" t="s">
        <v>272</v>
      </c>
      <c r="AU244" s="186" t="s">
        <v>72</v>
      </c>
      <c r="AY244" s="16" t="s">
        <v>136</v>
      </c>
      <c r="BE244" s="187">
        <f>IF(N244="základní",J244,0)</f>
        <v>0</v>
      </c>
      <c r="BF244" s="187">
        <f>IF(N244="snížená",J244,0)</f>
        <v>0</v>
      </c>
      <c r="BG244" s="187">
        <f>IF(N244="zákl. přenesená",J244,0)</f>
        <v>0</v>
      </c>
      <c r="BH244" s="187">
        <f>IF(N244="sníž. přenesená",J244,0)</f>
        <v>0</v>
      </c>
      <c r="BI244" s="187">
        <f>IF(N244="nulová",J244,0)</f>
        <v>0</v>
      </c>
      <c r="BJ244" s="16" t="s">
        <v>80</v>
      </c>
      <c r="BK244" s="187">
        <f>ROUND(I244*H244,2)</f>
        <v>0</v>
      </c>
      <c r="BL244" s="16" t="s">
        <v>135</v>
      </c>
      <c r="BM244" s="186" t="s">
        <v>362</v>
      </c>
    </row>
    <row r="245" s="10" customFormat="1">
      <c r="A245" s="10"/>
      <c r="B245" s="188"/>
      <c r="C245" s="189"/>
      <c r="D245" s="190" t="s">
        <v>137</v>
      </c>
      <c r="E245" s="191" t="s">
        <v>19</v>
      </c>
      <c r="F245" s="192" t="s">
        <v>363</v>
      </c>
      <c r="G245" s="189"/>
      <c r="H245" s="191" t="s">
        <v>19</v>
      </c>
      <c r="I245" s="193"/>
      <c r="J245" s="189"/>
      <c r="K245" s="189"/>
      <c r="L245" s="194"/>
      <c r="M245" s="195"/>
      <c r="N245" s="196"/>
      <c r="O245" s="196"/>
      <c r="P245" s="196"/>
      <c r="Q245" s="196"/>
      <c r="R245" s="196"/>
      <c r="S245" s="196"/>
      <c r="T245" s="197"/>
      <c r="U245" s="10"/>
      <c r="V245" s="10"/>
      <c r="W245" s="10"/>
      <c r="X245" s="10"/>
      <c r="Y245" s="10"/>
      <c r="Z245" s="10"/>
      <c r="AA245" s="10"/>
      <c r="AB245" s="10"/>
      <c r="AC245" s="10"/>
      <c r="AD245" s="10"/>
      <c r="AE245" s="10"/>
      <c r="AT245" s="198" t="s">
        <v>137</v>
      </c>
      <c r="AU245" s="198" t="s">
        <v>72</v>
      </c>
      <c r="AV245" s="10" t="s">
        <v>80</v>
      </c>
      <c r="AW245" s="10" t="s">
        <v>33</v>
      </c>
      <c r="AX245" s="10" t="s">
        <v>72</v>
      </c>
      <c r="AY245" s="198" t="s">
        <v>136</v>
      </c>
    </row>
    <row r="246" s="10" customFormat="1">
      <c r="A246" s="10"/>
      <c r="B246" s="188"/>
      <c r="C246" s="189"/>
      <c r="D246" s="190" t="s">
        <v>137</v>
      </c>
      <c r="E246" s="191" t="s">
        <v>19</v>
      </c>
      <c r="F246" s="192" t="s">
        <v>364</v>
      </c>
      <c r="G246" s="189"/>
      <c r="H246" s="191" t="s">
        <v>19</v>
      </c>
      <c r="I246" s="193"/>
      <c r="J246" s="189"/>
      <c r="K246" s="189"/>
      <c r="L246" s="194"/>
      <c r="M246" s="195"/>
      <c r="N246" s="196"/>
      <c r="O246" s="196"/>
      <c r="P246" s="196"/>
      <c r="Q246" s="196"/>
      <c r="R246" s="196"/>
      <c r="S246" s="196"/>
      <c r="T246" s="197"/>
      <c r="U246" s="10"/>
      <c r="V246" s="10"/>
      <c r="W246" s="10"/>
      <c r="X246" s="10"/>
      <c r="Y246" s="10"/>
      <c r="Z246" s="10"/>
      <c r="AA246" s="10"/>
      <c r="AB246" s="10"/>
      <c r="AC246" s="10"/>
      <c r="AD246" s="10"/>
      <c r="AE246" s="10"/>
      <c r="AT246" s="198" t="s">
        <v>137</v>
      </c>
      <c r="AU246" s="198" t="s">
        <v>72</v>
      </c>
      <c r="AV246" s="10" t="s">
        <v>80</v>
      </c>
      <c r="AW246" s="10" t="s">
        <v>33</v>
      </c>
      <c r="AX246" s="10" t="s">
        <v>72</v>
      </c>
      <c r="AY246" s="198" t="s">
        <v>136</v>
      </c>
    </row>
    <row r="247" s="11" customFormat="1">
      <c r="A247" s="11"/>
      <c r="B247" s="199"/>
      <c r="C247" s="200"/>
      <c r="D247" s="190" t="s">
        <v>137</v>
      </c>
      <c r="E247" s="201" t="s">
        <v>19</v>
      </c>
      <c r="F247" s="202" t="s">
        <v>135</v>
      </c>
      <c r="G247" s="200"/>
      <c r="H247" s="203">
        <v>4</v>
      </c>
      <c r="I247" s="204"/>
      <c r="J247" s="200"/>
      <c r="K247" s="200"/>
      <c r="L247" s="205"/>
      <c r="M247" s="206"/>
      <c r="N247" s="207"/>
      <c r="O247" s="207"/>
      <c r="P247" s="207"/>
      <c r="Q247" s="207"/>
      <c r="R247" s="207"/>
      <c r="S247" s="207"/>
      <c r="T247" s="208"/>
      <c r="U247" s="11"/>
      <c r="V247" s="11"/>
      <c r="W247" s="11"/>
      <c r="X247" s="11"/>
      <c r="Y247" s="11"/>
      <c r="Z247" s="11"/>
      <c r="AA247" s="11"/>
      <c r="AB247" s="11"/>
      <c r="AC247" s="11"/>
      <c r="AD247" s="11"/>
      <c r="AE247" s="11"/>
      <c r="AT247" s="209" t="s">
        <v>137</v>
      </c>
      <c r="AU247" s="209" t="s">
        <v>72</v>
      </c>
      <c r="AV247" s="11" t="s">
        <v>82</v>
      </c>
      <c r="AW247" s="11" t="s">
        <v>33</v>
      </c>
      <c r="AX247" s="11" t="s">
        <v>72</v>
      </c>
      <c r="AY247" s="209" t="s">
        <v>136</v>
      </c>
    </row>
    <row r="248" s="12" customFormat="1">
      <c r="A248" s="12"/>
      <c r="B248" s="210"/>
      <c r="C248" s="211"/>
      <c r="D248" s="190" t="s">
        <v>137</v>
      </c>
      <c r="E248" s="212" t="s">
        <v>19</v>
      </c>
      <c r="F248" s="213" t="s">
        <v>140</v>
      </c>
      <c r="G248" s="211"/>
      <c r="H248" s="214">
        <v>4</v>
      </c>
      <c r="I248" s="215"/>
      <c r="J248" s="211"/>
      <c r="K248" s="211"/>
      <c r="L248" s="216"/>
      <c r="M248" s="217"/>
      <c r="N248" s="218"/>
      <c r="O248" s="218"/>
      <c r="P248" s="218"/>
      <c r="Q248" s="218"/>
      <c r="R248" s="218"/>
      <c r="S248" s="218"/>
      <c r="T248" s="219"/>
      <c r="U248" s="12"/>
      <c r="V248" s="12"/>
      <c r="W248" s="12"/>
      <c r="X248" s="12"/>
      <c r="Y248" s="12"/>
      <c r="Z248" s="12"/>
      <c r="AA248" s="12"/>
      <c r="AB248" s="12"/>
      <c r="AC248" s="12"/>
      <c r="AD248" s="12"/>
      <c r="AE248" s="12"/>
      <c r="AT248" s="220" t="s">
        <v>137</v>
      </c>
      <c r="AU248" s="220" t="s">
        <v>72</v>
      </c>
      <c r="AV248" s="12" t="s">
        <v>135</v>
      </c>
      <c r="AW248" s="12" t="s">
        <v>33</v>
      </c>
      <c r="AX248" s="12" t="s">
        <v>80</v>
      </c>
      <c r="AY248" s="220" t="s">
        <v>136</v>
      </c>
    </row>
    <row r="249" s="2" customFormat="1" ht="66.75" customHeight="1">
      <c r="A249" s="37"/>
      <c r="B249" s="38"/>
      <c r="C249" s="175" t="s">
        <v>365</v>
      </c>
      <c r="D249" s="175" t="s">
        <v>130</v>
      </c>
      <c r="E249" s="176" t="s">
        <v>366</v>
      </c>
      <c r="F249" s="177" t="s">
        <v>367</v>
      </c>
      <c r="G249" s="178" t="s">
        <v>133</v>
      </c>
      <c r="H249" s="179">
        <v>1</v>
      </c>
      <c r="I249" s="180"/>
      <c r="J249" s="181">
        <f>ROUND(I249*H249,2)</f>
        <v>0</v>
      </c>
      <c r="K249" s="177" t="s">
        <v>134</v>
      </c>
      <c r="L249" s="43"/>
      <c r="M249" s="182" t="s">
        <v>19</v>
      </c>
      <c r="N249" s="183" t="s">
        <v>43</v>
      </c>
      <c r="O249" s="83"/>
      <c r="P249" s="184">
        <f>O249*H249</f>
        <v>0</v>
      </c>
      <c r="Q249" s="184">
        <v>0</v>
      </c>
      <c r="R249" s="184">
        <f>Q249*H249</f>
        <v>0</v>
      </c>
      <c r="S249" s="184">
        <v>0</v>
      </c>
      <c r="T249" s="185">
        <f>S249*H249</f>
        <v>0</v>
      </c>
      <c r="U249" s="37"/>
      <c r="V249" s="37"/>
      <c r="W249" s="37"/>
      <c r="X249" s="37"/>
      <c r="Y249" s="37"/>
      <c r="Z249" s="37"/>
      <c r="AA249" s="37"/>
      <c r="AB249" s="37"/>
      <c r="AC249" s="37"/>
      <c r="AD249" s="37"/>
      <c r="AE249" s="37"/>
      <c r="AR249" s="186" t="s">
        <v>135</v>
      </c>
      <c r="AT249" s="186" t="s">
        <v>130</v>
      </c>
      <c r="AU249" s="186" t="s">
        <v>72</v>
      </c>
      <c r="AY249" s="16" t="s">
        <v>136</v>
      </c>
      <c r="BE249" s="187">
        <f>IF(N249="základní",J249,0)</f>
        <v>0</v>
      </c>
      <c r="BF249" s="187">
        <f>IF(N249="snížená",J249,0)</f>
        <v>0</v>
      </c>
      <c r="BG249" s="187">
        <f>IF(N249="zákl. přenesená",J249,0)</f>
        <v>0</v>
      </c>
      <c r="BH249" s="187">
        <f>IF(N249="sníž. přenesená",J249,0)</f>
        <v>0</v>
      </c>
      <c r="BI249" s="187">
        <f>IF(N249="nulová",J249,0)</f>
        <v>0</v>
      </c>
      <c r="BJ249" s="16" t="s">
        <v>80</v>
      </c>
      <c r="BK249" s="187">
        <f>ROUND(I249*H249,2)</f>
        <v>0</v>
      </c>
      <c r="BL249" s="16" t="s">
        <v>135</v>
      </c>
      <c r="BM249" s="186" t="s">
        <v>368</v>
      </c>
    </row>
    <row r="250" s="10" customFormat="1">
      <c r="A250" s="10"/>
      <c r="B250" s="188"/>
      <c r="C250" s="189"/>
      <c r="D250" s="190" t="s">
        <v>137</v>
      </c>
      <c r="E250" s="191" t="s">
        <v>19</v>
      </c>
      <c r="F250" s="192" t="s">
        <v>369</v>
      </c>
      <c r="G250" s="189"/>
      <c r="H250" s="191" t="s">
        <v>19</v>
      </c>
      <c r="I250" s="193"/>
      <c r="J250" s="189"/>
      <c r="K250" s="189"/>
      <c r="L250" s="194"/>
      <c r="M250" s="195"/>
      <c r="N250" s="196"/>
      <c r="O250" s="196"/>
      <c r="P250" s="196"/>
      <c r="Q250" s="196"/>
      <c r="R250" s="196"/>
      <c r="S250" s="196"/>
      <c r="T250" s="197"/>
      <c r="U250" s="10"/>
      <c r="V250" s="10"/>
      <c r="W250" s="10"/>
      <c r="X250" s="10"/>
      <c r="Y250" s="10"/>
      <c r="Z250" s="10"/>
      <c r="AA250" s="10"/>
      <c r="AB250" s="10"/>
      <c r="AC250" s="10"/>
      <c r="AD250" s="10"/>
      <c r="AE250" s="10"/>
      <c r="AT250" s="198" t="s">
        <v>137</v>
      </c>
      <c r="AU250" s="198" t="s">
        <v>72</v>
      </c>
      <c r="AV250" s="10" t="s">
        <v>80</v>
      </c>
      <c r="AW250" s="10" t="s">
        <v>33</v>
      </c>
      <c r="AX250" s="10" t="s">
        <v>72</v>
      </c>
      <c r="AY250" s="198" t="s">
        <v>136</v>
      </c>
    </row>
    <row r="251" s="11" customFormat="1">
      <c r="A251" s="11"/>
      <c r="B251" s="199"/>
      <c r="C251" s="200"/>
      <c r="D251" s="190" t="s">
        <v>137</v>
      </c>
      <c r="E251" s="201" t="s">
        <v>19</v>
      </c>
      <c r="F251" s="202" t="s">
        <v>80</v>
      </c>
      <c r="G251" s="200"/>
      <c r="H251" s="203">
        <v>1</v>
      </c>
      <c r="I251" s="204"/>
      <c r="J251" s="200"/>
      <c r="K251" s="200"/>
      <c r="L251" s="205"/>
      <c r="M251" s="206"/>
      <c r="N251" s="207"/>
      <c r="O251" s="207"/>
      <c r="P251" s="207"/>
      <c r="Q251" s="207"/>
      <c r="R251" s="207"/>
      <c r="S251" s="207"/>
      <c r="T251" s="208"/>
      <c r="U251" s="11"/>
      <c r="V251" s="11"/>
      <c r="W251" s="11"/>
      <c r="X251" s="11"/>
      <c r="Y251" s="11"/>
      <c r="Z251" s="11"/>
      <c r="AA251" s="11"/>
      <c r="AB251" s="11"/>
      <c r="AC251" s="11"/>
      <c r="AD251" s="11"/>
      <c r="AE251" s="11"/>
      <c r="AT251" s="209" t="s">
        <v>137</v>
      </c>
      <c r="AU251" s="209" t="s">
        <v>72</v>
      </c>
      <c r="AV251" s="11" t="s">
        <v>82</v>
      </c>
      <c r="AW251" s="11" t="s">
        <v>33</v>
      </c>
      <c r="AX251" s="11" t="s">
        <v>72</v>
      </c>
      <c r="AY251" s="209" t="s">
        <v>136</v>
      </c>
    </row>
    <row r="252" s="12" customFormat="1">
      <c r="A252" s="12"/>
      <c r="B252" s="210"/>
      <c r="C252" s="211"/>
      <c r="D252" s="190" t="s">
        <v>137</v>
      </c>
      <c r="E252" s="212" t="s">
        <v>19</v>
      </c>
      <c r="F252" s="213" t="s">
        <v>140</v>
      </c>
      <c r="G252" s="211"/>
      <c r="H252" s="214">
        <v>1</v>
      </c>
      <c r="I252" s="215"/>
      <c r="J252" s="211"/>
      <c r="K252" s="211"/>
      <c r="L252" s="216"/>
      <c r="M252" s="217"/>
      <c r="N252" s="218"/>
      <c r="O252" s="218"/>
      <c r="P252" s="218"/>
      <c r="Q252" s="218"/>
      <c r="R252" s="218"/>
      <c r="S252" s="218"/>
      <c r="T252" s="219"/>
      <c r="U252" s="12"/>
      <c r="V252" s="12"/>
      <c r="W252" s="12"/>
      <c r="X252" s="12"/>
      <c r="Y252" s="12"/>
      <c r="Z252" s="12"/>
      <c r="AA252" s="12"/>
      <c r="AB252" s="12"/>
      <c r="AC252" s="12"/>
      <c r="AD252" s="12"/>
      <c r="AE252" s="12"/>
      <c r="AT252" s="220" t="s">
        <v>137</v>
      </c>
      <c r="AU252" s="220" t="s">
        <v>72</v>
      </c>
      <c r="AV252" s="12" t="s">
        <v>135</v>
      </c>
      <c r="AW252" s="12" t="s">
        <v>33</v>
      </c>
      <c r="AX252" s="12" t="s">
        <v>80</v>
      </c>
      <c r="AY252" s="220" t="s">
        <v>136</v>
      </c>
    </row>
    <row r="253" s="2" customFormat="1" ht="16.5" customHeight="1">
      <c r="A253" s="37"/>
      <c r="B253" s="38"/>
      <c r="C253" s="175" t="s">
        <v>261</v>
      </c>
      <c r="D253" s="175" t="s">
        <v>130</v>
      </c>
      <c r="E253" s="176" t="s">
        <v>370</v>
      </c>
      <c r="F253" s="177" t="s">
        <v>371</v>
      </c>
      <c r="G253" s="178" t="s">
        <v>133</v>
      </c>
      <c r="H253" s="179">
        <v>1</v>
      </c>
      <c r="I253" s="180"/>
      <c r="J253" s="181">
        <f>ROUND(I253*H253,2)</f>
        <v>0</v>
      </c>
      <c r="K253" s="177" t="s">
        <v>134</v>
      </c>
      <c r="L253" s="43"/>
      <c r="M253" s="182" t="s">
        <v>19</v>
      </c>
      <c r="N253" s="183" t="s">
        <v>43</v>
      </c>
      <c r="O253" s="83"/>
      <c r="P253" s="184">
        <f>O253*H253</f>
        <v>0</v>
      </c>
      <c r="Q253" s="184">
        <v>0</v>
      </c>
      <c r="R253" s="184">
        <f>Q253*H253</f>
        <v>0</v>
      </c>
      <c r="S253" s="184">
        <v>0</v>
      </c>
      <c r="T253" s="185">
        <f>S253*H253</f>
        <v>0</v>
      </c>
      <c r="U253" s="37"/>
      <c r="V253" s="37"/>
      <c r="W253" s="37"/>
      <c r="X253" s="37"/>
      <c r="Y253" s="37"/>
      <c r="Z253" s="37"/>
      <c r="AA253" s="37"/>
      <c r="AB253" s="37"/>
      <c r="AC253" s="37"/>
      <c r="AD253" s="37"/>
      <c r="AE253" s="37"/>
      <c r="AR253" s="186" t="s">
        <v>135</v>
      </c>
      <c r="AT253" s="186" t="s">
        <v>130</v>
      </c>
      <c r="AU253" s="186" t="s">
        <v>72</v>
      </c>
      <c r="AY253" s="16" t="s">
        <v>136</v>
      </c>
      <c r="BE253" s="187">
        <f>IF(N253="základní",J253,0)</f>
        <v>0</v>
      </c>
      <c r="BF253" s="187">
        <f>IF(N253="snížená",J253,0)</f>
        <v>0</v>
      </c>
      <c r="BG253" s="187">
        <f>IF(N253="zákl. přenesená",J253,0)</f>
        <v>0</v>
      </c>
      <c r="BH253" s="187">
        <f>IF(N253="sníž. přenesená",J253,0)</f>
        <v>0</v>
      </c>
      <c r="BI253" s="187">
        <f>IF(N253="nulová",J253,0)</f>
        <v>0</v>
      </c>
      <c r="BJ253" s="16" t="s">
        <v>80</v>
      </c>
      <c r="BK253" s="187">
        <f>ROUND(I253*H253,2)</f>
        <v>0</v>
      </c>
      <c r="BL253" s="16" t="s">
        <v>135</v>
      </c>
      <c r="BM253" s="186" t="s">
        <v>372</v>
      </c>
    </row>
    <row r="254" s="2" customFormat="1" ht="16.5" customHeight="1">
      <c r="A254" s="37"/>
      <c r="B254" s="38"/>
      <c r="C254" s="175" t="s">
        <v>373</v>
      </c>
      <c r="D254" s="175" t="s">
        <v>130</v>
      </c>
      <c r="E254" s="176" t="s">
        <v>374</v>
      </c>
      <c r="F254" s="177" t="s">
        <v>375</v>
      </c>
      <c r="G254" s="178" t="s">
        <v>133</v>
      </c>
      <c r="H254" s="179">
        <v>3</v>
      </c>
      <c r="I254" s="180"/>
      <c r="J254" s="181">
        <f>ROUND(I254*H254,2)</f>
        <v>0</v>
      </c>
      <c r="K254" s="177" t="s">
        <v>134</v>
      </c>
      <c r="L254" s="43"/>
      <c r="M254" s="182" t="s">
        <v>19</v>
      </c>
      <c r="N254" s="183" t="s">
        <v>43</v>
      </c>
      <c r="O254" s="83"/>
      <c r="P254" s="184">
        <f>O254*H254</f>
        <v>0</v>
      </c>
      <c r="Q254" s="184">
        <v>0</v>
      </c>
      <c r="R254" s="184">
        <f>Q254*H254</f>
        <v>0</v>
      </c>
      <c r="S254" s="184">
        <v>0</v>
      </c>
      <c r="T254" s="185">
        <f>S254*H254</f>
        <v>0</v>
      </c>
      <c r="U254" s="37"/>
      <c r="V254" s="37"/>
      <c r="W254" s="37"/>
      <c r="X254" s="37"/>
      <c r="Y254" s="37"/>
      <c r="Z254" s="37"/>
      <c r="AA254" s="37"/>
      <c r="AB254" s="37"/>
      <c r="AC254" s="37"/>
      <c r="AD254" s="37"/>
      <c r="AE254" s="37"/>
      <c r="AR254" s="186" t="s">
        <v>135</v>
      </c>
      <c r="AT254" s="186" t="s">
        <v>130</v>
      </c>
      <c r="AU254" s="186" t="s">
        <v>72</v>
      </c>
      <c r="AY254" s="16" t="s">
        <v>136</v>
      </c>
      <c r="BE254" s="187">
        <f>IF(N254="základní",J254,0)</f>
        <v>0</v>
      </c>
      <c r="BF254" s="187">
        <f>IF(N254="snížená",J254,0)</f>
        <v>0</v>
      </c>
      <c r="BG254" s="187">
        <f>IF(N254="zákl. přenesená",J254,0)</f>
        <v>0</v>
      </c>
      <c r="BH254" s="187">
        <f>IF(N254="sníž. přenesená",J254,0)</f>
        <v>0</v>
      </c>
      <c r="BI254" s="187">
        <f>IF(N254="nulová",J254,0)</f>
        <v>0</v>
      </c>
      <c r="BJ254" s="16" t="s">
        <v>80</v>
      </c>
      <c r="BK254" s="187">
        <f>ROUND(I254*H254,2)</f>
        <v>0</v>
      </c>
      <c r="BL254" s="16" t="s">
        <v>135</v>
      </c>
      <c r="BM254" s="186" t="s">
        <v>376</v>
      </c>
    </row>
    <row r="255" s="2" customFormat="1" ht="16.5" customHeight="1">
      <c r="A255" s="37"/>
      <c r="B255" s="38"/>
      <c r="C255" s="175" t="s">
        <v>266</v>
      </c>
      <c r="D255" s="175" t="s">
        <v>130</v>
      </c>
      <c r="E255" s="176" t="s">
        <v>377</v>
      </c>
      <c r="F255" s="177" t="s">
        <v>378</v>
      </c>
      <c r="G255" s="178" t="s">
        <v>133</v>
      </c>
      <c r="H255" s="179">
        <v>1</v>
      </c>
      <c r="I255" s="180"/>
      <c r="J255" s="181">
        <f>ROUND(I255*H255,2)</f>
        <v>0</v>
      </c>
      <c r="K255" s="177" t="s">
        <v>134</v>
      </c>
      <c r="L255" s="43"/>
      <c r="M255" s="182" t="s">
        <v>19</v>
      </c>
      <c r="N255" s="183" t="s">
        <v>43</v>
      </c>
      <c r="O255" s="83"/>
      <c r="P255" s="184">
        <f>O255*H255</f>
        <v>0</v>
      </c>
      <c r="Q255" s="184">
        <v>0</v>
      </c>
      <c r="R255" s="184">
        <f>Q255*H255</f>
        <v>0</v>
      </c>
      <c r="S255" s="184">
        <v>0</v>
      </c>
      <c r="T255" s="185">
        <f>S255*H255</f>
        <v>0</v>
      </c>
      <c r="U255" s="37"/>
      <c r="V255" s="37"/>
      <c r="W255" s="37"/>
      <c r="X255" s="37"/>
      <c r="Y255" s="37"/>
      <c r="Z255" s="37"/>
      <c r="AA255" s="37"/>
      <c r="AB255" s="37"/>
      <c r="AC255" s="37"/>
      <c r="AD255" s="37"/>
      <c r="AE255" s="37"/>
      <c r="AR255" s="186" t="s">
        <v>135</v>
      </c>
      <c r="AT255" s="186" t="s">
        <v>130</v>
      </c>
      <c r="AU255" s="186" t="s">
        <v>72</v>
      </c>
      <c r="AY255" s="16" t="s">
        <v>136</v>
      </c>
      <c r="BE255" s="187">
        <f>IF(N255="základní",J255,0)</f>
        <v>0</v>
      </c>
      <c r="BF255" s="187">
        <f>IF(N255="snížená",J255,0)</f>
        <v>0</v>
      </c>
      <c r="BG255" s="187">
        <f>IF(N255="zákl. přenesená",J255,0)</f>
        <v>0</v>
      </c>
      <c r="BH255" s="187">
        <f>IF(N255="sníž. přenesená",J255,0)</f>
        <v>0</v>
      </c>
      <c r="BI255" s="187">
        <f>IF(N255="nulová",J255,0)</f>
        <v>0</v>
      </c>
      <c r="BJ255" s="16" t="s">
        <v>80</v>
      </c>
      <c r="BK255" s="187">
        <f>ROUND(I255*H255,2)</f>
        <v>0</v>
      </c>
      <c r="BL255" s="16" t="s">
        <v>135</v>
      </c>
      <c r="BM255" s="186" t="s">
        <v>379</v>
      </c>
    </row>
    <row r="256" s="2" customFormat="1" ht="16.5" customHeight="1">
      <c r="A256" s="37"/>
      <c r="B256" s="38"/>
      <c r="C256" s="175" t="s">
        <v>380</v>
      </c>
      <c r="D256" s="175" t="s">
        <v>130</v>
      </c>
      <c r="E256" s="176" t="s">
        <v>381</v>
      </c>
      <c r="F256" s="177" t="s">
        <v>382</v>
      </c>
      <c r="G256" s="178" t="s">
        <v>133</v>
      </c>
      <c r="H256" s="179">
        <v>3</v>
      </c>
      <c r="I256" s="180"/>
      <c r="J256" s="181">
        <f>ROUND(I256*H256,2)</f>
        <v>0</v>
      </c>
      <c r="K256" s="177" t="s">
        <v>134</v>
      </c>
      <c r="L256" s="43"/>
      <c r="M256" s="182" t="s">
        <v>19</v>
      </c>
      <c r="N256" s="183" t="s">
        <v>43</v>
      </c>
      <c r="O256" s="83"/>
      <c r="P256" s="184">
        <f>O256*H256</f>
        <v>0</v>
      </c>
      <c r="Q256" s="184">
        <v>0</v>
      </c>
      <c r="R256" s="184">
        <f>Q256*H256</f>
        <v>0</v>
      </c>
      <c r="S256" s="184">
        <v>0</v>
      </c>
      <c r="T256" s="185">
        <f>S256*H256</f>
        <v>0</v>
      </c>
      <c r="U256" s="37"/>
      <c r="V256" s="37"/>
      <c r="W256" s="37"/>
      <c r="X256" s="37"/>
      <c r="Y256" s="37"/>
      <c r="Z256" s="37"/>
      <c r="AA256" s="37"/>
      <c r="AB256" s="37"/>
      <c r="AC256" s="37"/>
      <c r="AD256" s="37"/>
      <c r="AE256" s="37"/>
      <c r="AR256" s="186" t="s">
        <v>135</v>
      </c>
      <c r="AT256" s="186" t="s">
        <v>130</v>
      </c>
      <c r="AU256" s="186" t="s">
        <v>72</v>
      </c>
      <c r="AY256" s="16" t="s">
        <v>136</v>
      </c>
      <c r="BE256" s="187">
        <f>IF(N256="základní",J256,0)</f>
        <v>0</v>
      </c>
      <c r="BF256" s="187">
        <f>IF(N256="snížená",J256,0)</f>
        <v>0</v>
      </c>
      <c r="BG256" s="187">
        <f>IF(N256="zákl. přenesená",J256,0)</f>
        <v>0</v>
      </c>
      <c r="BH256" s="187">
        <f>IF(N256="sníž. přenesená",J256,0)</f>
        <v>0</v>
      </c>
      <c r="BI256" s="187">
        <f>IF(N256="nulová",J256,0)</f>
        <v>0</v>
      </c>
      <c r="BJ256" s="16" t="s">
        <v>80</v>
      </c>
      <c r="BK256" s="187">
        <f>ROUND(I256*H256,2)</f>
        <v>0</v>
      </c>
      <c r="BL256" s="16" t="s">
        <v>135</v>
      </c>
      <c r="BM256" s="186" t="s">
        <v>383</v>
      </c>
    </row>
    <row r="257" s="2" customFormat="1" ht="16.5" customHeight="1">
      <c r="A257" s="37"/>
      <c r="B257" s="38"/>
      <c r="C257" s="175" t="s">
        <v>269</v>
      </c>
      <c r="D257" s="175" t="s">
        <v>130</v>
      </c>
      <c r="E257" s="176" t="s">
        <v>384</v>
      </c>
      <c r="F257" s="177" t="s">
        <v>385</v>
      </c>
      <c r="G257" s="178" t="s">
        <v>133</v>
      </c>
      <c r="H257" s="179">
        <v>1</v>
      </c>
      <c r="I257" s="180"/>
      <c r="J257" s="181">
        <f>ROUND(I257*H257,2)</f>
        <v>0</v>
      </c>
      <c r="K257" s="177" t="s">
        <v>134</v>
      </c>
      <c r="L257" s="43"/>
      <c r="M257" s="182" t="s">
        <v>19</v>
      </c>
      <c r="N257" s="183" t="s">
        <v>43</v>
      </c>
      <c r="O257" s="83"/>
      <c r="P257" s="184">
        <f>O257*H257</f>
        <v>0</v>
      </c>
      <c r="Q257" s="184">
        <v>0</v>
      </c>
      <c r="R257" s="184">
        <f>Q257*H257</f>
        <v>0</v>
      </c>
      <c r="S257" s="184">
        <v>0</v>
      </c>
      <c r="T257" s="185">
        <f>S257*H257</f>
        <v>0</v>
      </c>
      <c r="U257" s="37"/>
      <c r="V257" s="37"/>
      <c r="W257" s="37"/>
      <c r="X257" s="37"/>
      <c r="Y257" s="37"/>
      <c r="Z257" s="37"/>
      <c r="AA257" s="37"/>
      <c r="AB257" s="37"/>
      <c r="AC257" s="37"/>
      <c r="AD257" s="37"/>
      <c r="AE257" s="37"/>
      <c r="AR257" s="186" t="s">
        <v>135</v>
      </c>
      <c r="AT257" s="186" t="s">
        <v>130</v>
      </c>
      <c r="AU257" s="186" t="s">
        <v>72</v>
      </c>
      <c r="AY257" s="16" t="s">
        <v>136</v>
      </c>
      <c r="BE257" s="187">
        <f>IF(N257="základní",J257,0)</f>
        <v>0</v>
      </c>
      <c r="BF257" s="187">
        <f>IF(N257="snížená",J257,0)</f>
        <v>0</v>
      </c>
      <c r="BG257" s="187">
        <f>IF(N257="zákl. přenesená",J257,0)</f>
        <v>0</v>
      </c>
      <c r="BH257" s="187">
        <f>IF(N257="sníž. přenesená",J257,0)</f>
        <v>0</v>
      </c>
      <c r="BI257" s="187">
        <f>IF(N257="nulová",J257,0)</f>
        <v>0</v>
      </c>
      <c r="BJ257" s="16" t="s">
        <v>80</v>
      </c>
      <c r="BK257" s="187">
        <f>ROUND(I257*H257,2)</f>
        <v>0</v>
      </c>
      <c r="BL257" s="16" t="s">
        <v>135</v>
      </c>
      <c r="BM257" s="186" t="s">
        <v>386</v>
      </c>
    </row>
    <row r="258" s="2" customFormat="1" ht="16.5" customHeight="1">
      <c r="A258" s="37"/>
      <c r="B258" s="38"/>
      <c r="C258" s="175" t="s">
        <v>387</v>
      </c>
      <c r="D258" s="175" t="s">
        <v>130</v>
      </c>
      <c r="E258" s="176" t="s">
        <v>388</v>
      </c>
      <c r="F258" s="177" t="s">
        <v>389</v>
      </c>
      <c r="G258" s="178" t="s">
        <v>133</v>
      </c>
      <c r="H258" s="179">
        <v>3</v>
      </c>
      <c r="I258" s="180"/>
      <c r="J258" s="181">
        <f>ROUND(I258*H258,2)</f>
        <v>0</v>
      </c>
      <c r="K258" s="177" t="s">
        <v>134</v>
      </c>
      <c r="L258" s="43"/>
      <c r="M258" s="182" t="s">
        <v>19</v>
      </c>
      <c r="N258" s="183" t="s">
        <v>43</v>
      </c>
      <c r="O258" s="83"/>
      <c r="P258" s="184">
        <f>O258*H258</f>
        <v>0</v>
      </c>
      <c r="Q258" s="184">
        <v>0</v>
      </c>
      <c r="R258" s="184">
        <f>Q258*H258</f>
        <v>0</v>
      </c>
      <c r="S258" s="184">
        <v>0</v>
      </c>
      <c r="T258" s="185">
        <f>S258*H258</f>
        <v>0</v>
      </c>
      <c r="U258" s="37"/>
      <c r="V258" s="37"/>
      <c r="W258" s="37"/>
      <c r="X258" s="37"/>
      <c r="Y258" s="37"/>
      <c r="Z258" s="37"/>
      <c r="AA258" s="37"/>
      <c r="AB258" s="37"/>
      <c r="AC258" s="37"/>
      <c r="AD258" s="37"/>
      <c r="AE258" s="37"/>
      <c r="AR258" s="186" t="s">
        <v>135</v>
      </c>
      <c r="AT258" s="186" t="s">
        <v>130</v>
      </c>
      <c r="AU258" s="186" t="s">
        <v>72</v>
      </c>
      <c r="AY258" s="16" t="s">
        <v>136</v>
      </c>
      <c r="BE258" s="187">
        <f>IF(N258="základní",J258,0)</f>
        <v>0</v>
      </c>
      <c r="BF258" s="187">
        <f>IF(N258="snížená",J258,0)</f>
        <v>0</v>
      </c>
      <c r="BG258" s="187">
        <f>IF(N258="zákl. přenesená",J258,0)</f>
        <v>0</v>
      </c>
      <c r="BH258" s="187">
        <f>IF(N258="sníž. přenesená",J258,0)</f>
        <v>0</v>
      </c>
      <c r="BI258" s="187">
        <f>IF(N258="nulová",J258,0)</f>
        <v>0</v>
      </c>
      <c r="BJ258" s="16" t="s">
        <v>80</v>
      </c>
      <c r="BK258" s="187">
        <f>ROUND(I258*H258,2)</f>
        <v>0</v>
      </c>
      <c r="BL258" s="16" t="s">
        <v>135</v>
      </c>
      <c r="BM258" s="186" t="s">
        <v>390</v>
      </c>
    </row>
    <row r="259" s="2" customFormat="1" ht="62.7" customHeight="1">
      <c r="A259" s="37"/>
      <c r="B259" s="38"/>
      <c r="C259" s="175" t="s">
        <v>275</v>
      </c>
      <c r="D259" s="175" t="s">
        <v>130</v>
      </c>
      <c r="E259" s="176" t="s">
        <v>391</v>
      </c>
      <c r="F259" s="177" t="s">
        <v>392</v>
      </c>
      <c r="G259" s="178" t="s">
        <v>149</v>
      </c>
      <c r="H259" s="179">
        <v>0.217</v>
      </c>
      <c r="I259" s="180"/>
      <c r="J259" s="181">
        <f>ROUND(I259*H259,2)</f>
        <v>0</v>
      </c>
      <c r="K259" s="177" t="s">
        <v>134</v>
      </c>
      <c r="L259" s="43"/>
      <c r="M259" s="182" t="s">
        <v>19</v>
      </c>
      <c r="N259" s="183" t="s">
        <v>43</v>
      </c>
      <c r="O259" s="83"/>
      <c r="P259" s="184">
        <f>O259*H259</f>
        <v>0</v>
      </c>
      <c r="Q259" s="184">
        <v>0</v>
      </c>
      <c r="R259" s="184">
        <f>Q259*H259</f>
        <v>0</v>
      </c>
      <c r="S259" s="184">
        <v>0</v>
      </c>
      <c r="T259" s="185">
        <f>S259*H259</f>
        <v>0</v>
      </c>
      <c r="U259" s="37"/>
      <c r="V259" s="37"/>
      <c r="W259" s="37"/>
      <c r="X259" s="37"/>
      <c r="Y259" s="37"/>
      <c r="Z259" s="37"/>
      <c r="AA259" s="37"/>
      <c r="AB259" s="37"/>
      <c r="AC259" s="37"/>
      <c r="AD259" s="37"/>
      <c r="AE259" s="37"/>
      <c r="AR259" s="186" t="s">
        <v>393</v>
      </c>
      <c r="AT259" s="186" t="s">
        <v>130</v>
      </c>
      <c r="AU259" s="186" t="s">
        <v>72</v>
      </c>
      <c r="AY259" s="16" t="s">
        <v>136</v>
      </c>
      <c r="BE259" s="187">
        <f>IF(N259="základní",J259,0)</f>
        <v>0</v>
      </c>
      <c r="BF259" s="187">
        <f>IF(N259="snížená",J259,0)</f>
        <v>0</v>
      </c>
      <c r="BG259" s="187">
        <f>IF(N259="zákl. přenesená",J259,0)</f>
        <v>0</v>
      </c>
      <c r="BH259" s="187">
        <f>IF(N259="sníž. přenesená",J259,0)</f>
        <v>0</v>
      </c>
      <c r="BI259" s="187">
        <f>IF(N259="nulová",J259,0)</f>
        <v>0</v>
      </c>
      <c r="BJ259" s="16" t="s">
        <v>80</v>
      </c>
      <c r="BK259" s="187">
        <f>ROUND(I259*H259,2)</f>
        <v>0</v>
      </c>
      <c r="BL259" s="16" t="s">
        <v>393</v>
      </c>
      <c r="BM259" s="186" t="s">
        <v>394</v>
      </c>
    </row>
    <row r="260" s="11" customFormat="1">
      <c r="A260" s="11"/>
      <c r="B260" s="199"/>
      <c r="C260" s="200"/>
      <c r="D260" s="190" t="s">
        <v>137</v>
      </c>
      <c r="E260" s="201" t="s">
        <v>19</v>
      </c>
      <c r="F260" s="202" t="s">
        <v>395</v>
      </c>
      <c r="G260" s="200"/>
      <c r="H260" s="203">
        <v>0.20200000000000001</v>
      </c>
      <c r="I260" s="204"/>
      <c r="J260" s="200"/>
      <c r="K260" s="200"/>
      <c r="L260" s="205"/>
      <c r="M260" s="206"/>
      <c r="N260" s="207"/>
      <c r="O260" s="207"/>
      <c r="P260" s="207"/>
      <c r="Q260" s="207"/>
      <c r="R260" s="207"/>
      <c r="S260" s="207"/>
      <c r="T260" s="208"/>
      <c r="U260" s="11"/>
      <c r="V260" s="11"/>
      <c r="W260" s="11"/>
      <c r="X260" s="11"/>
      <c r="Y260" s="11"/>
      <c r="Z260" s="11"/>
      <c r="AA260" s="11"/>
      <c r="AB260" s="11"/>
      <c r="AC260" s="11"/>
      <c r="AD260" s="11"/>
      <c r="AE260" s="11"/>
      <c r="AT260" s="209" t="s">
        <v>137</v>
      </c>
      <c r="AU260" s="209" t="s">
        <v>72</v>
      </c>
      <c r="AV260" s="11" t="s">
        <v>82</v>
      </c>
      <c r="AW260" s="11" t="s">
        <v>33</v>
      </c>
      <c r="AX260" s="11" t="s">
        <v>72</v>
      </c>
      <c r="AY260" s="209" t="s">
        <v>136</v>
      </c>
    </row>
    <row r="261" s="11" customFormat="1">
      <c r="A261" s="11"/>
      <c r="B261" s="199"/>
      <c r="C261" s="200"/>
      <c r="D261" s="190" t="s">
        <v>137</v>
      </c>
      <c r="E261" s="201" t="s">
        <v>19</v>
      </c>
      <c r="F261" s="202" t="s">
        <v>396</v>
      </c>
      <c r="G261" s="200"/>
      <c r="H261" s="203">
        <v>0.014999999999999999</v>
      </c>
      <c r="I261" s="204"/>
      <c r="J261" s="200"/>
      <c r="K261" s="200"/>
      <c r="L261" s="205"/>
      <c r="M261" s="206"/>
      <c r="N261" s="207"/>
      <c r="O261" s="207"/>
      <c r="P261" s="207"/>
      <c r="Q261" s="207"/>
      <c r="R261" s="207"/>
      <c r="S261" s="207"/>
      <c r="T261" s="208"/>
      <c r="U261" s="11"/>
      <c r="V261" s="11"/>
      <c r="W261" s="11"/>
      <c r="X261" s="11"/>
      <c r="Y261" s="11"/>
      <c r="Z261" s="11"/>
      <c r="AA261" s="11"/>
      <c r="AB261" s="11"/>
      <c r="AC261" s="11"/>
      <c r="AD261" s="11"/>
      <c r="AE261" s="11"/>
      <c r="AT261" s="209" t="s">
        <v>137</v>
      </c>
      <c r="AU261" s="209" t="s">
        <v>72</v>
      </c>
      <c r="AV261" s="11" t="s">
        <v>82</v>
      </c>
      <c r="AW261" s="11" t="s">
        <v>33</v>
      </c>
      <c r="AX261" s="11" t="s">
        <v>72</v>
      </c>
      <c r="AY261" s="209" t="s">
        <v>136</v>
      </c>
    </row>
    <row r="262" s="12" customFormat="1">
      <c r="A262" s="12"/>
      <c r="B262" s="210"/>
      <c r="C262" s="211"/>
      <c r="D262" s="190" t="s">
        <v>137</v>
      </c>
      <c r="E262" s="212" t="s">
        <v>19</v>
      </c>
      <c r="F262" s="213" t="s">
        <v>140</v>
      </c>
      <c r="G262" s="211"/>
      <c r="H262" s="214">
        <v>0.21700000000000003</v>
      </c>
      <c r="I262" s="215"/>
      <c r="J262" s="211"/>
      <c r="K262" s="211"/>
      <c r="L262" s="216"/>
      <c r="M262" s="217"/>
      <c r="N262" s="218"/>
      <c r="O262" s="218"/>
      <c r="P262" s="218"/>
      <c r="Q262" s="218"/>
      <c r="R262" s="218"/>
      <c r="S262" s="218"/>
      <c r="T262" s="219"/>
      <c r="U262" s="12"/>
      <c r="V262" s="12"/>
      <c r="W262" s="12"/>
      <c r="X262" s="12"/>
      <c r="Y262" s="12"/>
      <c r="Z262" s="12"/>
      <c r="AA262" s="12"/>
      <c r="AB262" s="12"/>
      <c r="AC262" s="12"/>
      <c r="AD262" s="12"/>
      <c r="AE262" s="12"/>
      <c r="AT262" s="220" t="s">
        <v>137</v>
      </c>
      <c r="AU262" s="220" t="s">
        <v>72</v>
      </c>
      <c r="AV262" s="12" t="s">
        <v>135</v>
      </c>
      <c r="AW262" s="12" t="s">
        <v>33</v>
      </c>
      <c r="AX262" s="12" t="s">
        <v>80</v>
      </c>
      <c r="AY262" s="220" t="s">
        <v>136</v>
      </c>
    </row>
    <row r="263" s="2" customFormat="1" ht="66.75" customHeight="1">
      <c r="A263" s="37"/>
      <c r="B263" s="38"/>
      <c r="C263" s="175" t="s">
        <v>397</v>
      </c>
      <c r="D263" s="175" t="s">
        <v>130</v>
      </c>
      <c r="E263" s="176" t="s">
        <v>398</v>
      </c>
      <c r="F263" s="177" t="s">
        <v>399</v>
      </c>
      <c r="G263" s="178" t="s">
        <v>149</v>
      </c>
      <c r="H263" s="179">
        <v>4.2229999999999999</v>
      </c>
      <c r="I263" s="180"/>
      <c r="J263" s="181">
        <f>ROUND(I263*H263,2)</f>
        <v>0</v>
      </c>
      <c r="K263" s="177" t="s">
        <v>134</v>
      </c>
      <c r="L263" s="43"/>
      <c r="M263" s="182" t="s">
        <v>19</v>
      </c>
      <c r="N263" s="183" t="s">
        <v>43</v>
      </c>
      <c r="O263" s="83"/>
      <c r="P263" s="184">
        <f>O263*H263</f>
        <v>0</v>
      </c>
      <c r="Q263" s="184">
        <v>0</v>
      </c>
      <c r="R263" s="184">
        <f>Q263*H263</f>
        <v>0</v>
      </c>
      <c r="S263" s="184">
        <v>0</v>
      </c>
      <c r="T263" s="185">
        <f>S263*H263</f>
        <v>0</v>
      </c>
      <c r="U263" s="37"/>
      <c r="V263" s="37"/>
      <c r="W263" s="37"/>
      <c r="X263" s="37"/>
      <c r="Y263" s="37"/>
      <c r="Z263" s="37"/>
      <c r="AA263" s="37"/>
      <c r="AB263" s="37"/>
      <c r="AC263" s="37"/>
      <c r="AD263" s="37"/>
      <c r="AE263" s="37"/>
      <c r="AR263" s="186" t="s">
        <v>393</v>
      </c>
      <c r="AT263" s="186" t="s">
        <v>130</v>
      </c>
      <c r="AU263" s="186" t="s">
        <v>72</v>
      </c>
      <c r="AY263" s="16" t="s">
        <v>136</v>
      </c>
      <c r="BE263" s="187">
        <f>IF(N263="základní",J263,0)</f>
        <v>0</v>
      </c>
      <c r="BF263" s="187">
        <f>IF(N263="snížená",J263,0)</f>
        <v>0</v>
      </c>
      <c r="BG263" s="187">
        <f>IF(N263="zákl. přenesená",J263,0)</f>
        <v>0</v>
      </c>
      <c r="BH263" s="187">
        <f>IF(N263="sníž. přenesená",J263,0)</f>
        <v>0</v>
      </c>
      <c r="BI263" s="187">
        <f>IF(N263="nulová",J263,0)</f>
        <v>0</v>
      </c>
      <c r="BJ263" s="16" t="s">
        <v>80</v>
      </c>
      <c r="BK263" s="187">
        <f>ROUND(I263*H263,2)</f>
        <v>0</v>
      </c>
      <c r="BL263" s="16" t="s">
        <v>393</v>
      </c>
      <c r="BM263" s="186" t="s">
        <v>400</v>
      </c>
    </row>
    <row r="264" s="11" customFormat="1">
      <c r="A264" s="11"/>
      <c r="B264" s="199"/>
      <c r="C264" s="200"/>
      <c r="D264" s="190" t="s">
        <v>137</v>
      </c>
      <c r="E264" s="201" t="s">
        <v>19</v>
      </c>
      <c r="F264" s="202" t="s">
        <v>401</v>
      </c>
      <c r="G264" s="200"/>
      <c r="H264" s="203">
        <v>4.2229999999999999</v>
      </c>
      <c r="I264" s="204"/>
      <c r="J264" s="200"/>
      <c r="K264" s="200"/>
      <c r="L264" s="205"/>
      <c r="M264" s="231"/>
      <c r="N264" s="232"/>
      <c r="O264" s="232"/>
      <c r="P264" s="232"/>
      <c r="Q264" s="232"/>
      <c r="R264" s="232"/>
      <c r="S264" s="232"/>
      <c r="T264" s="233"/>
      <c r="U264" s="11"/>
      <c r="V264" s="11"/>
      <c r="W264" s="11"/>
      <c r="X264" s="11"/>
      <c r="Y264" s="11"/>
      <c r="Z264" s="11"/>
      <c r="AA264" s="11"/>
      <c r="AB264" s="11"/>
      <c r="AC264" s="11"/>
      <c r="AD264" s="11"/>
      <c r="AE264" s="11"/>
      <c r="AT264" s="209" t="s">
        <v>137</v>
      </c>
      <c r="AU264" s="209" t="s">
        <v>72</v>
      </c>
      <c r="AV264" s="11" t="s">
        <v>82</v>
      </c>
      <c r="AW264" s="11" t="s">
        <v>33</v>
      </c>
      <c r="AX264" s="11" t="s">
        <v>80</v>
      </c>
      <c r="AY264" s="209" t="s">
        <v>136</v>
      </c>
    </row>
    <row r="265" s="2" customFormat="1" ht="6.96" customHeight="1">
      <c r="A265" s="37"/>
      <c r="B265" s="58"/>
      <c r="C265" s="59"/>
      <c r="D265" s="59"/>
      <c r="E265" s="59"/>
      <c r="F265" s="59"/>
      <c r="G265" s="59"/>
      <c r="H265" s="59"/>
      <c r="I265" s="59"/>
      <c r="J265" s="59"/>
      <c r="K265" s="59"/>
      <c r="L265" s="43"/>
      <c r="M265" s="37"/>
      <c r="O265" s="37"/>
      <c r="P265" s="37"/>
      <c r="Q265" s="37"/>
      <c r="R265" s="37"/>
      <c r="S265" s="37"/>
      <c r="T265" s="37"/>
      <c r="U265" s="37"/>
      <c r="V265" s="37"/>
      <c r="W265" s="37"/>
      <c r="X265" s="37"/>
      <c r="Y265" s="37"/>
      <c r="Z265" s="37"/>
      <c r="AA265" s="37"/>
      <c r="AB265" s="37"/>
      <c r="AC265" s="37"/>
      <c r="AD265" s="37"/>
      <c r="AE265" s="37"/>
    </row>
  </sheetData>
  <sheetProtection sheet="1" autoFilter="0" formatColumns="0" formatRows="0" objects="1" scenarios="1" spinCount="100000" saltValue="CavBBNiduU5ja3zqXqRZAmvay32HKw3bMqsvIXCQKsikKN52nadN1pPiIvfX8Tvdhzd3kRPSzDelq5MrR2cZKA==" hashValue="g76AFEl1SiNssLfY6n0cUfgxj96r/JkQ1zxJ1vTozlqPQwBNAgPXPeW5wz1NKXdZT6FowEZ6Xnp5ijZVdS+svQ==" algorithmName="SHA-512" password="CC35"/>
  <autoFilter ref="C78:K264"/>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402</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ROUND((SUM(BE79:BE413)),  2)</f>
        <v>0</v>
      </c>
      <c r="G33" s="37"/>
      <c r="H33" s="37"/>
      <c r="I33" s="147">
        <v>0.20999999999999999</v>
      </c>
      <c r="J33" s="146">
        <f>ROUND(((SUM(BE79:BE413))*I33),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ROUND((SUM(BF79:BF413)),  2)</f>
        <v>0</v>
      </c>
      <c r="G34" s="37"/>
      <c r="H34" s="37"/>
      <c r="I34" s="147">
        <v>0.14999999999999999</v>
      </c>
      <c r="J34" s="146">
        <f>ROUND(((SUM(BF79:BF413))*I34),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ROUND((SUM(BG79:BG413)),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ROUND((SUM(BH79:BH413)),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ROUND((SUM(BI79:BI413)),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02 - Oprava výhybek č. 34, 35ab, 36ab, 37 a DKS</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02 - Oprava výhybek č. 34, 35ab, 36ab, 37 a DKS</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SUM(P80:P413)</f>
        <v>0</v>
      </c>
      <c r="Q79" s="95"/>
      <c r="R79" s="172">
        <f>SUM(R80:R413)</f>
        <v>0</v>
      </c>
      <c r="S79" s="95"/>
      <c r="T79" s="173">
        <f>SUM(T80:T413)</f>
        <v>0</v>
      </c>
      <c r="U79" s="37"/>
      <c r="V79" s="37"/>
      <c r="W79" s="37"/>
      <c r="X79" s="37"/>
      <c r="Y79" s="37"/>
      <c r="Z79" s="37"/>
      <c r="AA79" s="37"/>
      <c r="AB79" s="37"/>
      <c r="AC79" s="37"/>
      <c r="AD79" s="37"/>
      <c r="AE79" s="37"/>
      <c r="AT79" s="16" t="s">
        <v>71</v>
      </c>
      <c r="AU79" s="16" t="s">
        <v>116</v>
      </c>
      <c r="BK79" s="174">
        <f>SUM(BK80:BK413)</f>
        <v>0</v>
      </c>
    </row>
    <row r="80" s="2" customFormat="1" ht="16.5" customHeight="1">
      <c r="A80" s="37"/>
      <c r="B80" s="38"/>
      <c r="C80" s="175" t="s">
        <v>80</v>
      </c>
      <c r="D80" s="175" t="s">
        <v>130</v>
      </c>
      <c r="E80" s="176" t="s">
        <v>131</v>
      </c>
      <c r="F80" s="177" t="s">
        <v>132</v>
      </c>
      <c r="G80" s="178" t="s">
        <v>133</v>
      </c>
      <c r="H80" s="179">
        <v>8</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2" customFormat="1" ht="16.5" customHeight="1">
      <c r="A81" s="37"/>
      <c r="B81" s="38"/>
      <c r="C81" s="175" t="s">
        <v>82</v>
      </c>
      <c r="D81" s="175" t="s">
        <v>130</v>
      </c>
      <c r="E81" s="176" t="s">
        <v>141</v>
      </c>
      <c r="F81" s="177" t="s">
        <v>142</v>
      </c>
      <c r="G81" s="178" t="s">
        <v>143</v>
      </c>
      <c r="H81" s="179">
        <v>84</v>
      </c>
      <c r="I81" s="180"/>
      <c r="J81" s="181">
        <f>ROUND(I81*H81,2)</f>
        <v>0</v>
      </c>
      <c r="K81" s="177" t="s">
        <v>134</v>
      </c>
      <c r="L81" s="43"/>
      <c r="M81" s="182" t="s">
        <v>19</v>
      </c>
      <c r="N81" s="183" t="s">
        <v>43</v>
      </c>
      <c r="O81" s="83"/>
      <c r="P81" s="184">
        <f>O81*H81</f>
        <v>0</v>
      </c>
      <c r="Q81" s="184">
        <v>0</v>
      </c>
      <c r="R81" s="184">
        <f>Q81*H81</f>
        <v>0</v>
      </c>
      <c r="S81" s="184">
        <v>0</v>
      </c>
      <c r="T81" s="185">
        <f>S81*H81</f>
        <v>0</v>
      </c>
      <c r="U81" s="37"/>
      <c r="V81" s="37"/>
      <c r="W81" s="37"/>
      <c r="X81" s="37"/>
      <c r="Y81" s="37"/>
      <c r="Z81" s="37"/>
      <c r="AA81" s="37"/>
      <c r="AB81" s="37"/>
      <c r="AC81" s="37"/>
      <c r="AD81" s="37"/>
      <c r="AE81" s="37"/>
      <c r="AR81" s="186" t="s">
        <v>135</v>
      </c>
      <c r="AT81" s="186" t="s">
        <v>130</v>
      </c>
      <c r="AU81" s="186" t="s">
        <v>72</v>
      </c>
      <c r="AY81" s="16" t="s">
        <v>136</v>
      </c>
      <c r="BE81" s="187">
        <f>IF(N81="základní",J81,0)</f>
        <v>0</v>
      </c>
      <c r="BF81" s="187">
        <f>IF(N81="snížená",J81,0)</f>
        <v>0</v>
      </c>
      <c r="BG81" s="187">
        <f>IF(N81="zákl. přenesená",J81,0)</f>
        <v>0</v>
      </c>
      <c r="BH81" s="187">
        <f>IF(N81="sníž. přenesená",J81,0)</f>
        <v>0</v>
      </c>
      <c r="BI81" s="187">
        <f>IF(N81="nulová",J81,0)</f>
        <v>0</v>
      </c>
      <c r="BJ81" s="16" t="s">
        <v>80</v>
      </c>
      <c r="BK81" s="187">
        <f>ROUND(I81*H81,2)</f>
        <v>0</v>
      </c>
      <c r="BL81" s="16" t="s">
        <v>135</v>
      </c>
      <c r="BM81" s="186" t="s">
        <v>135</v>
      </c>
    </row>
    <row r="82" s="2" customFormat="1" ht="16.5" customHeight="1">
      <c r="A82" s="37"/>
      <c r="B82" s="38"/>
      <c r="C82" s="175" t="s">
        <v>146</v>
      </c>
      <c r="D82" s="175" t="s">
        <v>130</v>
      </c>
      <c r="E82" s="176" t="s">
        <v>403</v>
      </c>
      <c r="F82" s="177" t="s">
        <v>404</v>
      </c>
      <c r="G82" s="178" t="s">
        <v>149</v>
      </c>
      <c r="H82" s="179">
        <v>110.636</v>
      </c>
      <c r="I82" s="180"/>
      <c r="J82" s="181">
        <f>ROUND(I82*H82,2)</f>
        <v>0</v>
      </c>
      <c r="K82" s="177" t="s">
        <v>134</v>
      </c>
      <c r="L82" s="43"/>
      <c r="M82" s="182" t="s">
        <v>19</v>
      </c>
      <c r="N82" s="183" t="s">
        <v>43</v>
      </c>
      <c r="O82" s="83"/>
      <c r="P82" s="184">
        <f>O82*H82</f>
        <v>0</v>
      </c>
      <c r="Q82" s="184">
        <v>0</v>
      </c>
      <c r="R82" s="184">
        <f>Q82*H82</f>
        <v>0</v>
      </c>
      <c r="S82" s="184">
        <v>0</v>
      </c>
      <c r="T82" s="185">
        <f>S82*H82</f>
        <v>0</v>
      </c>
      <c r="U82" s="37"/>
      <c r="V82" s="37"/>
      <c r="W82" s="37"/>
      <c r="X82" s="37"/>
      <c r="Y82" s="37"/>
      <c r="Z82" s="37"/>
      <c r="AA82" s="37"/>
      <c r="AB82" s="37"/>
      <c r="AC82" s="37"/>
      <c r="AD82" s="37"/>
      <c r="AE82" s="37"/>
      <c r="AR82" s="186" t="s">
        <v>135</v>
      </c>
      <c r="AT82" s="186" t="s">
        <v>130</v>
      </c>
      <c r="AU82" s="186" t="s">
        <v>72</v>
      </c>
      <c r="AY82" s="16" t="s">
        <v>136</v>
      </c>
      <c r="BE82" s="187">
        <f>IF(N82="základní",J82,0)</f>
        <v>0</v>
      </c>
      <c r="BF82" s="187">
        <f>IF(N82="snížená",J82,0)</f>
        <v>0</v>
      </c>
      <c r="BG82" s="187">
        <f>IF(N82="zákl. přenesená",J82,0)</f>
        <v>0</v>
      </c>
      <c r="BH82" s="187">
        <f>IF(N82="sníž. přenesená",J82,0)</f>
        <v>0</v>
      </c>
      <c r="BI82" s="187">
        <f>IF(N82="nulová",J82,0)</f>
        <v>0</v>
      </c>
      <c r="BJ82" s="16" t="s">
        <v>80</v>
      </c>
      <c r="BK82" s="187">
        <f>ROUND(I82*H82,2)</f>
        <v>0</v>
      </c>
      <c r="BL82" s="16" t="s">
        <v>135</v>
      </c>
      <c r="BM82" s="186" t="s">
        <v>150</v>
      </c>
    </row>
    <row r="83" s="10" customFormat="1">
      <c r="A83" s="10"/>
      <c r="B83" s="188"/>
      <c r="C83" s="189"/>
      <c r="D83" s="190" t="s">
        <v>137</v>
      </c>
      <c r="E83" s="191" t="s">
        <v>19</v>
      </c>
      <c r="F83" s="192" t="s">
        <v>405</v>
      </c>
      <c r="G83" s="189"/>
      <c r="H83" s="191" t="s">
        <v>19</v>
      </c>
      <c r="I83" s="193"/>
      <c r="J83" s="189"/>
      <c r="K83" s="189"/>
      <c r="L83" s="194"/>
      <c r="M83" s="195"/>
      <c r="N83" s="196"/>
      <c r="O83" s="196"/>
      <c r="P83" s="196"/>
      <c r="Q83" s="196"/>
      <c r="R83" s="196"/>
      <c r="S83" s="196"/>
      <c r="T83" s="197"/>
      <c r="U83" s="10"/>
      <c r="V83" s="10"/>
      <c r="W83" s="10"/>
      <c r="X83" s="10"/>
      <c r="Y83" s="10"/>
      <c r="Z83" s="10"/>
      <c r="AA83" s="10"/>
      <c r="AB83" s="10"/>
      <c r="AC83" s="10"/>
      <c r="AD83" s="10"/>
      <c r="AE83" s="10"/>
      <c r="AT83" s="198" t="s">
        <v>137</v>
      </c>
      <c r="AU83" s="198" t="s">
        <v>72</v>
      </c>
      <c r="AV83" s="10" t="s">
        <v>80</v>
      </c>
      <c r="AW83" s="10" t="s">
        <v>33</v>
      </c>
      <c r="AX83" s="10" t="s">
        <v>72</v>
      </c>
      <c r="AY83" s="198" t="s">
        <v>136</v>
      </c>
    </row>
    <row r="84" s="10" customFormat="1">
      <c r="A84" s="10"/>
      <c r="B84" s="188"/>
      <c r="C84" s="189"/>
      <c r="D84" s="190" t="s">
        <v>137</v>
      </c>
      <c r="E84" s="191" t="s">
        <v>19</v>
      </c>
      <c r="F84" s="192" t="s">
        <v>406</v>
      </c>
      <c r="G84" s="189"/>
      <c r="H84" s="191" t="s">
        <v>19</v>
      </c>
      <c r="I84" s="193"/>
      <c r="J84" s="189"/>
      <c r="K84" s="189"/>
      <c r="L84" s="194"/>
      <c r="M84" s="195"/>
      <c r="N84" s="196"/>
      <c r="O84" s="196"/>
      <c r="P84" s="196"/>
      <c r="Q84" s="196"/>
      <c r="R84" s="196"/>
      <c r="S84" s="196"/>
      <c r="T84" s="197"/>
      <c r="U84" s="10"/>
      <c r="V84" s="10"/>
      <c r="W84" s="10"/>
      <c r="X84" s="10"/>
      <c r="Y84" s="10"/>
      <c r="Z84" s="10"/>
      <c r="AA84" s="10"/>
      <c r="AB84" s="10"/>
      <c r="AC84" s="10"/>
      <c r="AD84" s="10"/>
      <c r="AE84" s="10"/>
      <c r="AT84" s="198" t="s">
        <v>137</v>
      </c>
      <c r="AU84" s="198" t="s">
        <v>72</v>
      </c>
      <c r="AV84" s="10" t="s">
        <v>80</v>
      </c>
      <c r="AW84" s="10" t="s">
        <v>33</v>
      </c>
      <c r="AX84" s="10" t="s">
        <v>72</v>
      </c>
      <c r="AY84" s="198" t="s">
        <v>136</v>
      </c>
    </row>
    <row r="85" s="10" customFormat="1">
      <c r="A85" s="10"/>
      <c r="B85" s="188"/>
      <c r="C85" s="189"/>
      <c r="D85" s="190" t="s">
        <v>137</v>
      </c>
      <c r="E85" s="191" t="s">
        <v>19</v>
      </c>
      <c r="F85" s="192" t="s">
        <v>407</v>
      </c>
      <c r="G85" s="189"/>
      <c r="H85" s="191" t="s">
        <v>19</v>
      </c>
      <c r="I85" s="193"/>
      <c r="J85" s="189"/>
      <c r="K85" s="189"/>
      <c r="L85" s="194"/>
      <c r="M85" s="195"/>
      <c r="N85" s="196"/>
      <c r="O85" s="196"/>
      <c r="P85" s="196"/>
      <c r="Q85" s="196"/>
      <c r="R85" s="196"/>
      <c r="S85" s="196"/>
      <c r="T85" s="197"/>
      <c r="U85" s="10"/>
      <c r="V85" s="10"/>
      <c r="W85" s="10"/>
      <c r="X85" s="10"/>
      <c r="Y85" s="10"/>
      <c r="Z85" s="10"/>
      <c r="AA85" s="10"/>
      <c r="AB85" s="10"/>
      <c r="AC85" s="10"/>
      <c r="AD85" s="10"/>
      <c r="AE85" s="10"/>
      <c r="AT85" s="198" t="s">
        <v>137</v>
      </c>
      <c r="AU85" s="198" t="s">
        <v>72</v>
      </c>
      <c r="AV85" s="10" t="s">
        <v>80</v>
      </c>
      <c r="AW85" s="10" t="s">
        <v>33</v>
      </c>
      <c r="AX85" s="10" t="s">
        <v>72</v>
      </c>
      <c r="AY85" s="198" t="s">
        <v>136</v>
      </c>
    </row>
    <row r="86" s="10" customFormat="1">
      <c r="A86" s="10"/>
      <c r="B86" s="188"/>
      <c r="C86" s="189"/>
      <c r="D86" s="190" t="s">
        <v>137</v>
      </c>
      <c r="E86" s="191" t="s">
        <v>19</v>
      </c>
      <c r="F86" s="192" t="s">
        <v>408</v>
      </c>
      <c r="G86" s="189"/>
      <c r="H86" s="191" t="s">
        <v>19</v>
      </c>
      <c r="I86" s="193"/>
      <c r="J86" s="189"/>
      <c r="K86" s="189"/>
      <c r="L86" s="194"/>
      <c r="M86" s="195"/>
      <c r="N86" s="196"/>
      <c r="O86" s="196"/>
      <c r="P86" s="196"/>
      <c r="Q86" s="196"/>
      <c r="R86" s="196"/>
      <c r="S86" s="196"/>
      <c r="T86" s="197"/>
      <c r="U86" s="10"/>
      <c r="V86" s="10"/>
      <c r="W86" s="10"/>
      <c r="X86" s="10"/>
      <c r="Y86" s="10"/>
      <c r="Z86" s="10"/>
      <c r="AA86" s="10"/>
      <c r="AB86" s="10"/>
      <c r="AC86" s="10"/>
      <c r="AD86" s="10"/>
      <c r="AE86" s="10"/>
      <c r="AT86" s="198" t="s">
        <v>137</v>
      </c>
      <c r="AU86" s="198" t="s">
        <v>72</v>
      </c>
      <c r="AV86" s="10" t="s">
        <v>80</v>
      </c>
      <c r="AW86" s="10" t="s">
        <v>33</v>
      </c>
      <c r="AX86" s="10" t="s">
        <v>72</v>
      </c>
      <c r="AY86" s="198" t="s">
        <v>136</v>
      </c>
    </row>
    <row r="87" s="10" customFormat="1">
      <c r="A87" s="10"/>
      <c r="B87" s="188"/>
      <c r="C87" s="189"/>
      <c r="D87" s="190" t="s">
        <v>137</v>
      </c>
      <c r="E87" s="191" t="s">
        <v>19</v>
      </c>
      <c r="F87" s="192" t="s">
        <v>409</v>
      </c>
      <c r="G87" s="189"/>
      <c r="H87" s="191" t="s">
        <v>19</v>
      </c>
      <c r="I87" s="193"/>
      <c r="J87" s="189"/>
      <c r="K87" s="189"/>
      <c r="L87" s="194"/>
      <c r="M87" s="195"/>
      <c r="N87" s="196"/>
      <c r="O87" s="196"/>
      <c r="P87" s="196"/>
      <c r="Q87" s="196"/>
      <c r="R87" s="196"/>
      <c r="S87" s="196"/>
      <c r="T87" s="197"/>
      <c r="U87" s="10"/>
      <c r="V87" s="10"/>
      <c r="W87" s="10"/>
      <c r="X87" s="10"/>
      <c r="Y87" s="10"/>
      <c r="Z87" s="10"/>
      <c r="AA87" s="10"/>
      <c r="AB87" s="10"/>
      <c r="AC87" s="10"/>
      <c r="AD87" s="10"/>
      <c r="AE87" s="10"/>
      <c r="AT87" s="198" t="s">
        <v>137</v>
      </c>
      <c r="AU87" s="198" t="s">
        <v>72</v>
      </c>
      <c r="AV87" s="10" t="s">
        <v>80</v>
      </c>
      <c r="AW87" s="10" t="s">
        <v>33</v>
      </c>
      <c r="AX87" s="10" t="s">
        <v>72</v>
      </c>
      <c r="AY87" s="198" t="s">
        <v>136</v>
      </c>
    </row>
    <row r="88" s="10" customFormat="1">
      <c r="A88" s="10"/>
      <c r="B88" s="188"/>
      <c r="C88" s="189"/>
      <c r="D88" s="190" t="s">
        <v>137</v>
      </c>
      <c r="E88" s="191" t="s">
        <v>19</v>
      </c>
      <c r="F88" s="192" t="s">
        <v>410</v>
      </c>
      <c r="G88" s="189"/>
      <c r="H88" s="191" t="s">
        <v>19</v>
      </c>
      <c r="I88" s="193"/>
      <c r="J88" s="189"/>
      <c r="K88" s="189"/>
      <c r="L88" s="194"/>
      <c r="M88" s="195"/>
      <c r="N88" s="196"/>
      <c r="O88" s="196"/>
      <c r="P88" s="196"/>
      <c r="Q88" s="196"/>
      <c r="R88" s="196"/>
      <c r="S88" s="196"/>
      <c r="T88" s="197"/>
      <c r="U88" s="10"/>
      <c r="V88" s="10"/>
      <c r="W88" s="10"/>
      <c r="X88" s="10"/>
      <c r="Y88" s="10"/>
      <c r="Z88" s="10"/>
      <c r="AA88" s="10"/>
      <c r="AB88" s="10"/>
      <c r="AC88" s="10"/>
      <c r="AD88" s="10"/>
      <c r="AE88" s="10"/>
      <c r="AT88" s="198" t="s">
        <v>137</v>
      </c>
      <c r="AU88" s="198" t="s">
        <v>72</v>
      </c>
      <c r="AV88" s="10" t="s">
        <v>80</v>
      </c>
      <c r="AW88" s="10" t="s">
        <v>33</v>
      </c>
      <c r="AX88" s="10" t="s">
        <v>72</v>
      </c>
      <c r="AY88" s="198" t="s">
        <v>136</v>
      </c>
    </row>
    <row r="89" s="10" customFormat="1">
      <c r="A89" s="10"/>
      <c r="B89" s="188"/>
      <c r="C89" s="189"/>
      <c r="D89" s="190" t="s">
        <v>137</v>
      </c>
      <c r="E89" s="191" t="s">
        <v>19</v>
      </c>
      <c r="F89" s="192" t="s">
        <v>411</v>
      </c>
      <c r="G89" s="189"/>
      <c r="H89" s="191" t="s">
        <v>19</v>
      </c>
      <c r="I89" s="193"/>
      <c r="J89" s="189"/>
      <c r="K89" s="189"/>
      <c r="L89" s="194"/>
      <c r="M89" s="195"/>
      <c r="N89" s="196"/>
      <c r="O89" s="196"/>
      <c r="P89" s="196"/>
      <c r="Q89" s="196"/>
      <c r="R89" s="196"/>
      <c r="S89" s="196"/>
      <c r="T89" s="197"/>
      <c r="U89" s="10"/>
      <c r="V89" s="10"/>
      <c r="W89" s="10"/>
      <c r="X89" s="10"/>
      <c r="Y89" s="10"/>
      <c r="Z89" s="10"/>
      <c r="AA89" s="10"/>
      <c r="AB89" s="10"/>
      <c r="AC89" s="10"/>
      <c r="AD89" s="10"/>
      <c r="AE89" s="10"/>
      <c r="AT89" s="198" t="s">
        <v>137</v>
      </c>
      <c r="AU89" s="198" t="s">
        <v>72</v>
      </c>
      <c r="AV89" s="10" t="s">
        <v>80</v>
      </c>
      <c r="AW89" s="10" t="s">
        <v>33</v>
      </c>
      <c r="AX89" s="10" t="s">
        <v>72</v>
      </c>
      <c r="AY89" s="198" t="s">
        <v>136</v>
      </c>
    </row>
    <row r="90" s="10" customFormat="1">
      <c r="A90" s="10"/>
      <c r="B90" s="188"/>
      <c r="C90" s="189"/>
      <c r="D90" s="190" t="s">
        <v>137</v>
      </c>
      <c r="E90" s="191" t="s">
        <v>19</v>
      </c>
      <c r="F90" s="192" t="s">
        <v>412</v>
      </c>
      <c r="G90" s="189"/>
      <c r="H90" s="191" t="s">
        <v>19</v>
      </c>
      <c r="I90" s="193"/>
      <c r="J90" s="189"/>
      <c r="K90" s="189"/>
      <c r="L90" s="194"/>
      <c r="M90" s="195"/>
      <c r="N90" s="196"/>
      <c r="O90" s="196"/>
      <c r="P90" s="196"/>
      <c r="Q90" s="196"/>
      <c r="R90" s="196"/>
      <c r="S90" s="196"/>
      <c r="T90" s="197"/>
      <c r="U90" s="10"/>
      <c r="V90" s="10"/>
      <c r="W90" s="10"/>
      <c r="X90" s="10"/>
      <c r="Y90" s="10"/>
      <c r="Z90" s="10"/>
      <c r="AA90" s="10"/>
      <c r="AB90" s="10"/>
      <c r="AC90" s="10"/>
      <c r="AD90" s="10"/>
      <c r="AE90" s="10"/>
      <c r="AT90" s="198" t="s">
        <v>137</v>
      </c>
      <c r="AU90" s="198" t="s">
        <v>72</v>
      </c>
      <c r="AV90" s="10" t="s">
        <v>80</v>
      </c>
      <c r="AW90" s="10" t="s">
        <v>33</v>
      </c>
      <c r="AX90" s="10" t="s">
        <v>72</v>
      </c>
      <c r="AY90" s="198" t="s">
        <v>136</v>
      </c>
    </row>
    <row r="91" s="11" customFormat="1">
      <c r="A91" s="11"/>
      <c r="B91" s="199"/>
      <c r="C91" s="200"/>
      <c r="D91" s="190" t="s">
        <v>137</v>
      </c>
      <c r="E91" s="201" t="s">
        <v>19</v>
      </c>
      <c r="F91" s="202" t="s">
        <v>413</v>
      </c>
      <c r="G91" s="200"/>
      <c r="H91" s="203">
        <v>110.636</v>
      </c>
      <c r="I91" s="204"/>
      <c r="J91" s="200"/>
      <c r="K91" s="200"/>
      <c r="L91" s="205"/>
      <c r="M91" s="206"/>
      <c r="N91" s="207"/>
      <c r="O91" s="207"/>
      <c r="P91" s="207"/>
      <c r="Q91" s="207"/>
      <c r="R91" s="207"/>
      <c r="S91" s="207"/>
      <c r="T91" s="208"/>
      <c r="U91" s="11"/>
      <c r="V91" s="11"/>
      <c r="W91" s="11"/>
      <c r="X91" s="11"/>
      <c r="Y91" s="11"/>
      <c r="Z91" s="11"/>
      <c r="AA91" s="11"/>
      <c r="AB91" s="11"/>
      <c r="AC91" s="11"/>
      <c r="AD91" s="11"/>
      <c r="AE91" s="11"/>
      <c r="AT91" s="209" t="s">
        <v>137</v>
      </c>
      <c r="AU91" s="209" t="s">
        <v>72</v>
      </c>
      <c r="AV91" s="11" t="s">
        <v>82</v>
      </c>
      <c r="AW91" s="11" t="s">
        <v>33</v>
      </c>
      <c r="AX91" s="11" t="s">
        <v>72</v>
      </c>
      <c r="AY91" s="209" t="s">
        <v>136</v>
      </c>
    </row>
    <row r="92" s="12" customFormat="1">
      <c r="A92" s="12"/>
      <c r="B92" s="210"/>
      <c r="C92" s="211"/>
      <c r="D92" s="190" t="s">
        <v>137</v>
      </c>
      <c r="E92" s="212" t="s">
        <v>19</v>
      </c>
      <c r="F92" s="213" t="s">
        <v>140</v>
      </c>
      <c r="G92" s="211"/>
      <c r="H92" s="214">
        <v>110.636</v>
      </c>
      <c r="I92" s="215"/>
      <c r="J92" s="211"/>
      <c r="K92" s="211"/>
      <c r="L92" s="216"/>
      <c r="M92" s="217"/>
      <c r="N92" s="218"/>
      <c r="O92" s="218"/>
      <c r="P92" s="218"/>
      <c r="Q92" s="218"/>
      <c r="R92" s="218"/>
      <c r="S92" s="218"/>
      <c r="T92" s="219"/>
      <c r="U92" s="12"/>
      <c r="V92" s="12"/>
      <c r="W92" s="12"/>
      <c r="X92" s="12"/>
      <c r="Y92" s="12"/>
      <c r="Z92" s="12"/>
      <c r="AA92" s="12"/>
      <c r="AB92" s="12"/>
      <c r="AC92" s="12"/>
      <c r="AD92" s="12"/>
      <c r="AE92" s="12"/>
      <c r="AT92" s="220" t="s">
        <v>137</v>
      </c>
      <c r="AU92" s="220" t="s">
        <v>72</v>
      </c>
      <c r="AV92" s="12" t="s">
        <v>135</v>
      </c>
      <c r="AW92" s="12" t="s">
        <v>33</v>
      </c>
      <c r="AX92" s="12" t="s">
        <v>80</v>
      </c>
      <c r="AY92" s="220" t="s">
        <v>136</v>
      </c>
    </row>
    <row r="93" s="2" customFormat="1" ht="16.5" customHeight="1">
      <c r="A93" s="37"/>
      <c r="B93" s="38"/>
      <c r="C93" s="175" t="s">
        <v>135</v>
      </c>
      <c r="D93" s="175" t="s">
        <v>130</v>
      </c>
      <c r="E93" s="176" t="s">
        <v>155</v>
      </c>
      <c r="F93" s="177" t="s">
        <v>156</v>
      </c>
      <c r="G93" s="178" t="s">
        <v>133</v>
      </c>
      <c r="H93" s="179">
        <v>9</v>
      </c>
      <c r="I93" s="180"/>
      <c r="J93" s="181">
        <f>ROUND(I93*H93,2)</f>
        <v>0</v>
      </c>
      <c r="K93" s="177" t="s">
        <v>134</v>
      </c>
      <c r="L93" s="43"/>
      <c r="M93" s="182" t="s">
        <v>19</v>
      </c>
      <c r="N93" s="183" t="s">
        <v>43</v>
      </c>
      <c r="O93" s="83"/>
      <c r="P93" s="184">
        <f>O93*H93</f>
        <v>0</v>
      </c>
      <c r="Q93" s="184">
        <v>0</v>
      </c>
      <c r="R93" s="184">
        <f>Q93*H93</f>
        <v>0</v>
      </c>
      <c r="S93" s="184">
        <v>0</v>
      </c>
      <c r="T93" s="185">
        <f>S93*H93</f>
        <v>0</v>
      </c>
      <c r="U93" s="37"/>
      <c r="V93" s="37"/>
      <c r="W93" s="37"/>
      <c r="X93" s="37"/>
      <c r="Y93" s="37"/>
      <c r="Z93" s="37"/>
      <c r="AA93" s="37"/>
      <c r="AB93" s="37"/>
      <c r="AC93" s="37"/>
      <c r="AD93" s="37"/>
      <c r="AE93" s="37"/>
      <c r="AR93" s="186" t="s">
        <v>135</v>
      </c>
      <c r="AT93" s="186" t="s">
        <v>130</v>
      </c>
      <c r="AU93" s="186" t="s">
        <v>72</v>
      </c>
      <c r="AY93" s="16" t="s">
        <v>136</v>
      </c>
      <c r="BE93" s="187">
        <f>IF(N93="základní",J93,0)</f>
        <v>0</v>
      </c>
      <c r="BF93" s="187">
        <f>IF(N93="snížená",J93,0)</f>
        <v>0</v>
      </c>
      <c r="BG93" s="187">
        <f>IF(N93="zákl. přenesená",J93,0)</f>
        <v>0</v>
      </c>
      <c r="BH93" s="187">
        <f>IF(N93="sníž. přenesená",J93,0)</f>
        <v>0</v>
      </c>
      <c r="BI93" s="187">
        <f>IF(N93="nulová",J93,0)</f>
        <v>0</v>
      </c>
      <c r="BJ93" s="16" t="s">
        <v>80</v>
      </c>
      <c r="BK93" s="187">
        <f>ROUND(I93*H93,2)</f>
        <v>0</v>
      </c>
      <c r="BL93" s="16" t="s">
        <v>135</v>
      </c>
      <c r="BM93" s="186" t="s">
        <v>157</v>
      </c>
    </row>
    <row r="94" s="10" customFormat="1">
      <c r="A94" s="10"/>
      <c r="B94" s="188"/>
      <c r="C94" s="189"/>
      <c r="D94" s="190" t="s">
        <v>137</v>
      </c>
      <c r="E94" s="191" t="s">
        <v>19</v>
      </c>
      <c r="F94" s="192" t="s">
        <v>414</v>
      </c>
      <c r="G94" s="189"/>
      <c r="H94" s="191" t="s">
        <v>19</v>
      </c>
      <c r="I94" s="193"/>
      <c r="J94" s="189"/>
      <c r="K94" s="189"/>
      <c r="L94" s="194"/>
      <c r="M94" s="195"/>
      <c r="N94" s="196"/>
      <c r="O94" s="196"/>
      <c r="P94" s="196"/>
      <c r="Q94" s="196"/>
      <c r="R94" s="196"/>
      <c r="S94" s="196"/>
      <c r="T94" s="197"/>
      <c r="U94" s="10"/>
      <c r="V94" s="10"/>
      <c r="W94" s="10"/>
      <c r="X94" s="10"/>
      <c r="Y94" s="10"/>
      <c r="Z94" s="10"/>
      <c r="AA94" s="10"/>
      <c r="AB94" s="10"/>
      <c r="AC94" s="10"/>
      <c r="AD94" s="10"/>
      <c r="AE94" s="10"/>
      <c r="AT94" s="198" t="s">
        <v>137</v>
      </c>
      <c r="AU94" s="198" t="s">
        <v>72</v>
      </c>
      <c r="AV94" s="10" t="s">
        <v>80</v>
      </c>
      <c r="AW94" s="10" t="s">
        <v>33</v>
      </c>
      <c r="AX94" s="10" t="s">
        <v>72</v>
      </c>
      <c r="AY94" s="198" t="s">
        <v>136</v>
      </c>
    </row>
    <row r="95" s="10" customFormat="1">
      <c r="A95" s="10"/>
      <c r="B95" s="188"/>
      <c r="C95" s="189"/>
      <c r="D95" s="190" t="s">
        <v>137</v>
      </c>
      <c r="E95" s="191" t="s">
        <v>19</v>
      </c>
      <c r="F95" s="192" t="s">
        <v>415</v>
      </c>
      <c r="G95" s="189"/>
      <c r="H95" s="191" t="s">
        <v>19</v>
      </c>
      <c r="I95" s="193"/>
      <c r="J95" s="189"/>
      <c r="K95" s="189"/>
      <c r="L95" s="194"/>
      <c r="M95" s="195"/>
      <c r="N95" s="196"/>
      <c r="O95" s="196"/>
      <c r="P95" s="196"/>
      <c r="Q95" s="196"/>
      <c r="R95" s="196"/>
      <c r="S95" s="196"/>
      <c r="T95" s="197"/>
      <c r="U95" s="10"/>
      <c r="V95" s="10"/>
      <c r="W95" s="10"/>
      <c r="X95" s="10"/>
      <c r="Y95" s="10"/>
      <c r="Z95" s="10"/>
      <c r="AA95" s="10"/>
      <c r="AB95" s="10"/>
      <c r="AC95" s="10"/>
      <c r="AD95" s="10"/>
      <c r="AE95" s="10"/>
      <c r="AT95" s="198" t="s">
        <v>137</v>
      </c>
      <c r="AU95" s="198" t="s">
        <v>72</v>
      </c>
      <c r="AV95" s="10" t="s">
        <v>80</v>
      </c>
      <c r="AW95" s="10" t="s">
        <v>33</v>
      </c>
      <c r="AX95" s="10" t="s">
        <v>72</v>
      </c>
      <c r="AY95" s="198" t="s">
        <v>136</v>
      </c>
    </row>
    <row r="96" s="11" customFormat="1">
      <c r="A96" s="11"/>
      <c r="B96" s="199"/>
      <c r="C96" s="200"/>
      <c r="D96" s="190" t="s">
        <v>137</v>
      </c>
      <c r="E96" s="201" t="s">
        <v>19</v>
      </c>
      <c r="F96" s="202" t="s">
        <v>416</v>
      </c>
      <c r="G96" s="200"/>
      <c r="H96" s="203">
        <v>9</v>
      </c>
      <c r="I96" s="204"/>
      <c r="J96" s="200"/>
      <c r="K96" s="200"/>
      <c r="L96" s="205"/>
      <c r="M96" s="206"/>
      <c r="N96" s="207"/>
      <c r="O96" s="207"/>
      <c r="P96" s="207"/>
      <c r="Q96" s="207"/>
      <c r="R96" s="207"/>
      <c r="S96" s="207"/>
      <c r="T96" s="208"/>
      <c r="U96" s="11"/>
      <c r="V96" s="11"/>
      <c r="W96" s="11"/>
      <c r="X96" s="11"/>
      <c r="Y96" s="11"/>
      <c r="Z96" s="11"/>
      <c r="AA96" s="11"/>
      <c r="AB96" s="11"/>
      <c r="AC96" s="11"/>
      <c r="AD96" s="11"/>
      <c r="AE96" s="11"/>
      <c r="AT96" s="209" t="s">
        <v>137</v>
      </c>
      <c r="AU96" s="209" t="s">
        <v>72</v>
      </c>
      <c r="AV96" s="11" t="s">
        <v>82</v>
      </c>
      <c r="AW96" s="11" t="s">
        <v>33</v>
      </c>
      <c r="AX96" s="11" t="s">
        <v>72</v>
      </c>
      <c r="AY96" s="209" t="s">
        <v>136</v>
      </c>
    </row>
    <row r="97" s="12" customFormat="1">
      <c r="A97" s="12"/>
      <c r="B97" s="210"/>
      <c r="C97" s="211"/>
      <c r="D97" s="190" t="s">
        <v>137</v>
      </c>
      <c r="E97" s="212" t="s">
        <v>19</v>
      </c>
      <c r="F97" s="213" t="s">
        <v>140</v>
      </c>
      <c r="G97" s="211"/>
      <c r="H97" s="214">
        <v>9</v>
      </c>
      <c r="I97" s="215"/>
      <c r="J97" s="211"/>
      <c r="K97" s="211"/>
      <c r="L97" s="216"/>
      <c r="M97" s="217"/>
      <c r="N97" s="218"/>
      <c r="O97" s="218"/>
      <c r="P97" s="218"/>
      <c r="Q97" s="218"/>
      <c r="R97" s="218"/>
      <c r="S97" s="218"/>
      <c r="T97" s="219"/>
      <c r="U97" s="12"/>
      <c r="V97" s="12"/>
      <c r="W97" s="12"/>
      <c r="X97" s="12"/>
      <c r="Y97" s="12"/>
      <c r="Z97" s="12"/>
      <c r="AA97" s="12"/>
      <c r="AB97" s="12"/>
      <c r="AC97" s="12"/>
      <c r="AD97" s="12"/>
      <c r="AE97" s="12"/>
      <c r="AT97" s="220" t="s">
        <v>137</v>
      </c>
      <c r="AU97" s="220" t="s">
        <v>72</v>
      </c>
      <c r="AV97" s="12" t="s">
        <v>135</v>
      </c>
      <c r="AW97" s="12" t="s">
        <v>33</v>
      </c>
      <c r="AX97" s="12" t="s">
        <v>80</v>
      </c>
      <c r="AY97" s="220" t="s">
        <v>136</v>
      </c>
    </row>
    <row r="98" s="2" customFormat="1" ht="16.5" customHeight="1">
      <c r="A98" s="37"/>
      <c r="B98" s="38"/>
      <c r="C98" s="175" t="s">
        <v>159</v>
      </c>
      <c r="D98" s="175" t="s">
        <v>130</v>
      </c>
      <c r="E98" s="176" t="s">
        <v>417</v>
      </c>
      <c r="F98" s="177" t="s">
        <v>418</v>
      </c>
      <c r="G98" s="178" t="s">
        <v>133</v>
      </c>
      <c r="H98" s="179">
        <v>96</v>
      </c>
      <c r="I98" s="180"/>
      <c r="J98" s="181">
        <f>ROUND(I98*H98,2)</f>
        <v>0</v>
      </c>
      <c r="K98" s="177" t="s">
        <v>134</v>
      </c>
      <c r="L98" s="43"/>
      <c r="M98" s="182" t="s">
        <v>19</v>
      </c>
      <c r="N98" s="183" t="s">
        <v>43</v>
      </c>
      <c r="O98" s="83"/>
      <c r="P98" s="184">
        <f>O98*H98</f>
        <v>0</v>
      </c>
      <c r="Q98" s="184">
        <v>0</v>
      </c>
      <c r="R98" s="184">
        <f>Q98*H98</f>
        <v>0</v>
      </c>
      <c r="S98" s="184">
        <v>0</v>
      </c>
      <c r="T98" s="185">
        <f>S98*H98</f>
        <v>0</v>
      </c>
      <c r="U98" s="37"/>
      <c r="V98" s="37"/>
      <c r="W98" s="37"/>
      <c r="X98" s="37"/>
      <c r="Y98" s="37"/>
      <c r="Z98" s="37"/>
      <c r="AA98" s="37"/>
      <c r="AB98" s="37"/>
      <c r="AC98" s="37"/>
      <c r="AD98" s="37"/>
      <c r="AE98" s="37"/>
      <c r="AR98" s="186" t="s">
        <v>135</v>
      </c>
      <c r="AT98" s="186" t="s">
        <v>130</v>
      </c>
      <c r="AU98" s="186" t="s">
        <v>72</v>
      </c>
      <c r="AY98" s="16" t="s">
        <v>136</v>
      </c>
      <c r="BE98" s="187">
        <f>IF(N98="základní",J98,0)</f>
        <v>0</v>
      </c>
      <c r="BF98" s="187">
        <f>IF(N98="snížená",J98,0)</f>
        <v>0</v>
      </c>
      <c r="BG98" s="187">
        <f>IF(N98="zákl. přenesená",J98,0)</f>
        <v>0</v>
      </c>
      <c r="BH98" s="187">
        <f>IF(N98="sníž. přenesená",J98,0)</f>
        <v>0</v>
      </c>
      <c r="BI98" s="187">
        <f>IF(N98="nulová",J98,0)</f>
        <v>0</v>
      </c>
      <c r="BJ98" s="16" t="s">
        <v>80</v>
      </c>
      <c r="BK98" s="187">
        <f>ROUND(I98*H98,2)</f>
        <v>0</v>
      </c>
      <c r="BL98" s="16" t="s">
        <v>135</v>
      </c>
      <c r="BM98" s="186" t="s">
        <v>139</v>
      </c>
    </row>
    <row r="99" s="10" customFormat="1">
      <c r="A99" s="10"/>
      <c r="B99" s="188"/>
      <c r="C99" s="189"/>
      <c r="D99" s="190" t="s">
        <v>137</v>
      </c>
      <c r="E99" s="191" t="s">
        <v>19</v>
      </c>
      <c r="F99" s="192" t="s">
        <v>419</v>
      </c>
      <c r="G99" s="189"/>
      <c r="H99" s="191" t="s">
        <v>19</v>
      </c>
      <c r="I99" s="193"/>
      <c r="J99" s="189"/>
      <c r="K99" s="189"/>
      <c r="L99" s="194"/>
      <c r="M99" s="195"/>
      <c r="N99" s="196"/>
      <c r="O99" s="196"/>
      <c r="P99" s="196"/>
      <c r="Q99" s="196"/>
      <c r="R99" s="196"/>
      <c r="S99" s="196"/>
      <c r="T99" s="197"/>
      <c r="U99" s="10"/>
      <c r="V99" s="10"/>
      <c r="W99" s="10"/>
      <c r="X99" s="10"/>
      <c r="Y99" s="10"/>
      <c r="Z99" s="10"/>
      <c r="AA99" s="10"/>
      <c r="AB99" s="10"/>
      <c r="AC99" s="10"/>
      <c r="AD99" s="10"/>
      <c r="AE99" s="10"/>
      <c r="AT99" s="198" t="s">
        <v>137</v>
      </c>
      <c r="AU99" s="198" t="s">
        <v>72</v>
      </c>
      <c r="AV99" s="10" t="s">
        <v>80</v>
      </c>
      <c r="AW99" s="10" t="s">
        <v>33</v>
      </c>
      <c r="AX99" s="10" t="s">
        <v>72</v>
      </c>
      <c r="AY99" s="198" t="s">
        <v>136</v>
      </c>
    </row>
    <row r="100" s="10" customFormat="1">
      <c r="A100" s="10"/>
      <c r="B100" s="188"/>
      <c r="C100" s="189"/>
      <c r="D100" s="190" t="s">
        <v>137</v>
      </c>
      <c r="E100" s="191" t="s">
        <v>19</v>
      </c>
      <c r="F100" s="192" t="s">
        <v>420</v>
      </c>
      <c r="G100" s="189"/>
      <c r="H100" s="191" t="s">
        <v>19</v>
      </c>
      <c r="I100" s="193"/>
      <c r="J100" s="189"/>
      <c r="K100" s="189"/>
      <c r="L100" s="194"/>
      <c r="M100" s="195"/>
      <c r="N100" s="196"/>
      <c r="O100" s="196"/>
      <c r="P100" s="196"/>
      <c r="Q100" s="196"/>
      <c r="R100" s="196"/>
      <c r="S100" s="196"/>
      <c r="T100" s="197"/>
      <c r="U100" s="10"/>
      <c r="V100" s="10"/>
      <c r="W100" s="10"/>
      <c r="X100" s="10"/>
      <c r="Y100" s="10"/>
      <c r="Z100" s="10"/>
      <c r="AA100" s="10"/>
      <c r="AB100" s="10"/>
      <c r="AC100" s="10"/>
      <c r="AD100" s="10"/>
      <c r="AE100" s="10"/>
      <c r="AT100" s="198" t="s">
        <v>137</v>
      </c>
      <c r="AU100" s="198" t="s">
        <v>72</v>
      </c>
      <c r="AV100" s="10" t="s">
        <v>80</v>
      </c>
      <c r="AW100" s="10" t="s">
        <v>33</v>
      </c>
      <c r="AX100" s="10" t="s">
        <v>72</v>
      </c>
      <c r="AY100" s="198" t="s">
        <v>136</v>
      </c>
    </row>
    <row r="101" s="10" customFormat="1">
      <c r="A101" s="10"/>
      <c r="B101" s="188"/>
      <c r="C101" s="189"/>
      <c r="D101" s="190" t="s">
        <v>137</v>
      </c>
      <c r="E101" s="191" t="s">
        <v>19</v>
      </c>
      <c r="F101" s="192" t="s">
        <v>421</v>
      </c>
      <c r="G101" s="189"/>
      <c r="H101" s="191" t="s">
        <v>19</v>
      </c>
      <c r="I101" s="193"/>
      <c r="J101" s="189"/>
      <c r="K101" s="189"/>
      <c r="L101" s="194"/>
      <c r="M101" s="195"/>
      <c r="N101" s="196"/>
      <c r="O101" s="196"/>
      <c r="P101" s="196"/>
      <c r="Q101" s="196"/>
      <c r="R101" s="196"/>
      <c r="S101" s="196"/>
      <c r="T101" s="197"/>
      <c r="U101" s="10"/>
      <c r="V101" s="10"/>
      <c r="W101" s="10"/>
      <c r="X101" s="10"/>
      <c r="Y101" s="10"/>
      <c r="Z101" s="10"/>
      <c r="AA101" s="10"/>
      <c r="AB101" s="10"/>
      <c r="AC101" s="10"/>
      <c r="AD101" s="10"/>
      <c r="AE101" s="10"/>
      <c r="AT101" s="198" t="s">
        <v>137</v>
      </c>
      <c r="AU101" s="198" t="s">
        <v>72</v>
      </c>
      <c r="AV101" s="10" t="s">
        <v>80</v>
      </c>
      <c r="AW101" s="10" t="s">
        <v>33</v>
      </c>
      <c r="AX101" s="10" t="s">
        <v>72</v>
      </c>
      <c r="AY101" s="198" t="s">
        <v>136</v>
      </c>
    </row>
    <row r="102" s="11" customFormat="1">
      <c r="A102" s="11"/>
      <c r="B102" s="199"/>
      <c r="C102" s="200"/>
      <c r="D102" s="190" t="s">
        <v>137</v>
      </c>
      <c r="E102" s="201" t="s">
        <v>19</v>
      </c>
      <c r="F102" s="202" t="s">
        <v>422</v>
      </c>
      <c r="G102" s="200"/>
      <c r="H102" s="203">
        <v>96</v>
      </c>
      <c r="I102" s="204"/>
      <c r="J102" s="200"/>
      <c r="K102" s="200"/>
      <c r="L102" s="205"/>
      <c r="M102" s="206"/>
      <c r="N102" s="207"/>
      <c r="O102" s="207"/>
      <c r="P102" s="207"/>
      <c r="Q102" s="207"/>
      <c r="R102" s="207"/>
      <c r="S102" s="207"/>
      <c r="T102" s="208"/>
      <c r="U102" s="11"/>
      <c r="V102" s="11"/>
      <c r="W102" s="11"/>
      <c r="X102" s="11"/>
      <c r="Y102" s="11"/>
      <c r="Z102" s="11"/>
      <c r="AA102" s="11"/>
      <c r="AB102" s="11"/>
      <c r="AC102" s="11"/>
      <c r="AD102" s="11"/>
      <c r="AE102" s="11"/>
      <c r="AT102" s="209" t="s">
        <v>137</v>
      </c>
      <c r="AU102" s="209" t="s">
        <v>72</v>
      </c>
      <c r="AV102" s="11" t="s">
        <v>82</v>
      </c>
      <c r="AW102" s="11" t="s">
        <v>33</v>
      </c>
      <c r="AX102" s="11" t="s">
        <v>72</v>
      </c>
      <c r="AY102" s="209" t="s">
        <v>136</v>
      </c>
    </row>
    <row r="103" s="12" customFormat="1">
      <c r="A103" s="12"/>
      <c r="B103" s="210"/>
      <c r="C103" s="211"/>
      <c r="D103" s="190" t="s">
        <v>137</v>
      </c>
      <c r="E103" s="212" t="s">
        <v>19</v>
      </c>
      <c r="F103" s="213" t="s">
        <v>140</v>
      </c>
      <c r="G103" s="211"/>
      <c r="H103" s="214">
        <v>96</v>
      </c>
      <c r="I103" s="215"/>
      <c r="J103" s="211"/>
      <c r="K103" s="211"/>
      <c r="L103" s="216"/>
      <c r="M103" s="217"/>
      <c r="N103" s="218"/>
      <c r="O103" s="218"/>
      <c r="P103" s="218"/>
      <c r="Q103" s="218"/>
      <c r="R103" s="218"/>
      <c r="S103" s="218"/>
      <c r="T103" s="219"/>
      <c r="U103" s="12"/>
      <c r="V103" s="12"/>
      <c r="W103" s="12"/>
      <c r="X103" s="12"/>
      <c r="Y103" s="12"/>
      <c r="Z103" s="12"/>
      <c r="AA103" s="12"/>
      <c r="AB103" s="12"/>
      <c r="AC103" s="12"/>
      <c r="AD103" s="12"/>
      <c r="AE103" s="12"/>
      <c r="AT103" s="220" t="s">
        <v>137</v>
      </c>
      <c r="AU103" s="220" t="s">
        <v>72</v>
      </c>
      <c r="AV103" s="12" t="s">
        <v>135</v>
      </c>
      <c r="AW103" s="12" t="s">
        <v>33</v>
      </c>
      <c r="AX103" s="12" t="s">
        <v>80</v>
      </c>
      <c r="AY103" s="220" t="s">
        <v>136</v>
      </c>
    </row>
    <row r="104" s="2" customFormat="1" ht="16.5" customHeight="1">
      <c r="A104" s="37"/>
      <c r="B104" s="38"/>
      <c r="C104" s="175" t="s">
        <v>150</v>
      </c>
      <c r="D104" s="175" t="s">
        <v>130</v>
      </c>
      <c r="E104" s="176" t="s">
        <v>423</v>
      </c>
      <c r="F104" s="177" t="s">
        <v>424</v>
      </c>
      <c r="G104" s="178" t="s">
        <v>133</v>
      </c>
      <c r="H104" s="179">
        <v>100</v>
      </c>
      <c r="I104" s="180"/>
      <c r="J104" s="181">
        <f>ROUND(I104*H104,2)</f>
        <v>0</v>
      </c>
      <c r="K104" s="177" t="s">
        <v>134</v>
      </c>
      <c r="L104" s="43"/>
      <c r="M104" s="182" t="s">
        <v>19</v>
      </c>
      <c r="N104" s="183" t="s">
        <v>43</v>
      </c>
      <c r="O104" s="83"/>
      <c r="P104" s="184">
        <f>O104*H104</f>
        <v>0</v>
      </c>
      <c r="Q104" s="184">
        <v>0</v>
      </c>
      <c r="R104" s="184">
        <f>Q104*H104</f>
        <v>0</v>
      </c>
      <c r="S104" s="184">
        <v>0</v>
      </c>
      <c r="T104" s="185">
        <f>S104*H104</f>
        <v>0</v>
      </c>
      <c r="U104" s="37"/>
      <c r="V104" s="37"/>
      <c r="W104" s="37"/>
      <c r="X104" s="37"/>
      <c r="Y104" s="37"/>
      <c r="Z104" s="37"/>
      <c r="AA104" s="37"/>
      <c r="AB104" s="37"/>
      <c r="AC104" s="37"/>
      <c r="AD104" s="37"/>
      <c r="AE104" s="37"/>
      <c r="AR104" s="186" t="s">
        <v>135</v>
      </c>
      <c r="AT104" s="186" t="s">
        <v>130</v>
      </c>
      <c r="AU104" s="186" t="s">
        <v>72</v>
      </c>
      <c r="AY104" s="16" t="s">
        <v>136</v>
      </c>
      <c r="BE104" s="187">
        <f>IF(N104="základní",J104,0)</f>
        <v>0</v>
      </c>
      <c r="BF104" s="187">
        <f>IF(N104="snížená",J104,0)</f>
        <v>0</v>
      </c>
      <c r="BG104" s="187">
        <f>IF(N104="zákl. přenesená",J104,0)</f>
        <v>0</v>
      </c>
      <c r="BH104" s="187">
        <f>IF(N104="sníž. přenesená",J104,0)</f>
        <v>0</v>
      </c>
      <c r="BI104" s="187">
        <f>IF(N104="nulová",J104,0)</f>
        <v>0</v>
      </c>
      <c r="BJ104" s="16" t="s">
        <v>80</v>
      </c>
      <c r="BK104" s="187">
        <f>ROUND(I104*H104,2)</f>
        <v>0</v>
      </c>
      <c r="BL104" s="16" t="s">
        <v>135</v>
      </c>
      <c r="BM104" s="186" t="s">
        <v>167</v>
      </c>
    </row>
    <row r="105" s="10" customFormat="1">
      <c r="A105" s="10"/>
      <c r="B105" s="188"/>
      <c r="C105" s="189"/>
      <c r="D105" s="190" t="s">
        <v>137</v>
      </c>
      <c r="E105" s="191" t="s">
        <v>19</v>
      </c>
      <c r="F105" s="192" t="s">
        <v>425</v>
      </c>
      <c r="G105" s="189"/>
      <c r="H105" s="191" t="s">
        <v>19</v>
      </c>
      <c r="I105" s="193"/>
      <c r="J105" s="189"/>
      <c r="K105" s="189"/>
      <c r="L105" s="194"/>
      <c r="M105" s="195"/>
      <c r="N105" s="196"/>
      <c r="O105" s="196"/>
      <c r="P105" s="196"/>
      <c r="Q105" s="196"/>
      <c r="R105" s="196"/>
      <c r="S105" s="196"/>
      <c r="T105" s="197"/>
      <c r="U105" s="10"/>
      <c r="V105" s="10"/>
      <c r="W105" s="10"/>
      <c r="X105" s="10"/>
      <c r="Y105" s="10"/>
      <c r="Z105" s="10"/>
      <c r="AA105" s="10"/>
      <c r="AB105" s="10"/>
      <c r="AC105" s="10"/>
      <c r="AD105" s="10"/>
      <c r="AE105" s="10"/>
      <c r="AT105" s="198" t="s">
        <v>137</v>
      </c>
      <c r="AU105" s="198" t="s">
        <v>72</v>
      </c>
      <c r="AV105" s="10" t="s">
        <v>80</v>
      </c>
      <c r="AW105" s="10" t="s">
        <v>33</v>
      </c>
      <c r="AX105" s="10" t="s">
        <v>72</v>
      </c>
      <c r="AY105" s="198" t="s">
        <v>136</v>
      </c>
    </row>
    <row r="106" s="10" customFormat="1">
      <c r="A106" s="10"/>
      <c r="B106" s="188"/>
      <c r="C106" s="189"/>
      <c r="D106" s="190" t="s">
        <v>137</v>
      </c>
      <c r="E106" s="191" t="s">
        <v>19</v>
      </c>
      <c r="F106" s="192" t="s">
        <v>426</v>
      </c>
      <c r="G106" s="189"/>
      <c r="H106" s="191" t="s">
        <v>19</v>
      </c>
      <c r="I106" s="193"/>
      <c r="J106" s="189"/>
      <c r="K106" s="189"/>
      <c r="L106" s="194"/>
      <c r="M106" s="195"/>
      <c r="N106" s="196"/>
      <c r="O106" s="196"/>
      <c r="P106" s="196"/>
      <c r="Q106" s="196"/>
      <c r="R106" s="196"/>
      <c r="S106" s="196"/>
      <c r="T106" s="197"/>
      <c r="U106" s="10"/>
      <c r="V106" s="10"/>
      <c r="W106" s="10"/>
      <c r="X106" s="10"/>
      <c r="Y106" s="10"/>
      <c r="Z106" s="10"/>
      <c r="AA106" s="10"/>
      <c r="AB106" s="10"/>
      <c r="AC106" s="10"/>
      <c r="AD106" s="10"/>
      <c r="AE106" s="10"/>
      <c r="AT106" s="198" t="s">
        <v>137</v>
      </c>
      <c r="AU106" s="198" t="s">
        <v>72</v>
      </c>
      <c r="AV106" s="10" t="s">
        <v>80</v>
      </c>
      <c r="AW106" s="10" t="s">
        <v>33</v>
      </c>
      <c r="AX106" s="10" t="s">
        <v>72</v>
      </c>
      <c r="AY106" s="198" t="s">
        <v>136</v>
      </c>
    </row>
    <row r="107" s="10" customFormat="1">
      <c r="A107" s="10"/>
      <c r="B107" s="188"/>
      <c r="C107" s="189"/>
      <c r="D107" s="190" t="s">
        <v>137</v>
      </c>
      <c r="E107" s="191" t="s">
        <v>19</v>
      </c>
      <c r="F107" s="192" t="s">
        <v>427</v>
      </c>
      <c r="G107" s="189"/>
      <c r="H107" s="191" t="s">
        <v>19</v>
      </c>
      <c r="I107" s="193"/>
      <c r="J107" s="189"/>
      <c r="K107" s="189"/>
      <c r="L107" s="194"/>
      <c r="M107" s="195"/>
      <c r="N107" s="196"/>
      <c r="O107" s="196"/>
      <c r="P107" s="196"/>
      <c r="Q107" s="196"/>
      <c r="R107" s="196"/>
      <c r="S107" s="196"/>
      <c r="T107" s="197"/>
      <c r="U107" s="10"/>
      <c r="V107" s="10"/>
      <c r="W107" s="10"/>
      <c r="X107" s="10"/>
      <c r="Y107" s="10"/>
      <c r="Z107" s="10"/>
      <c r="AA107" s="10"/>
      <c r="AB107" s="10"/>
      <c r="AC107" s="10"/>
      <c r="AD107" s="10"/>
      <c r="AE107" s="10"/>
      <c r="AT107" s="198" t="s">
        <v>137</v>
      </c>
      <c r="AU107" s="198" t="s">
        <v>72</v>
      </c>
      <c r="AV107" s="10" t="s">
        <v>80</v>
      </c>
      <c r="AW107" s="10" t="s">
        <v>33</v>
      </c>
      <c r="AX107" s="10" t="s">
        <v>72</v>
      </c>
      <c r="AY107" s="198" t="s">
        <v>136</v>
      </c>
    </row>
    <row r="108" s="10" customFormat="1">
      <c r="A108" s="10"/>
      <c r="B108" s="188"/>
      <c r="C108" s="189"/>
      <c r="D108" s="190" t="s">
        <v>137</v>
      </c>
      <c r="E108" s="191" t="s">
        <v>19</v>
      </c>
      <c r="F108" s="192" t="s">
        <v>428</v>
      </c>
      <c r="G108" s="189"/>
      <c r="H108" s="191" t="s">
        <v>19</v>
      </c>
      <c r="I108" s="193"/>
      <c r="J108" s="189"/>
      <c r="K108" s="189"/>
      <c r="L108" s="194"/>
      <c r="M108" s="195"/>
      <c r="N108" s="196"/>
      <c r="O108" s="196"/>
      <c r="P108" s="196"/>
      <c r="Q108" s="196"/>
      <c r="R108" s="196"/>
      <c r="S108" s="196"/>
      <c r="T108" s="197"/>
      <c r="U108" s="10"/>
      <c r="V108" s="10"/>
      <c r="W108" s="10"/>
      <c r="X108" s="10"/>
      <c r="Y108" s="10"/>
      <c r="Z108" s="10"/>
      <c r="AA108" s="10"/>
      <c r="AB108" s="10"/>
      <c r="AC108" s="10"/>
      <c r="AD108" s="10"/>
      <c r="AE108" s="10"/>
      <c r="AT108" s="198" t="s">
        <v>137</v>
      </c>
      <c r="AU108" s="198" t="s">
        <v>72</v>
      </c>
      <c r="AV108" s="10" t="s">
        <v>80</v>
      </c>
      <c r="AW108" s="10" t="s">
        <v>33</v>
      </c>
      <c r="AX108" s="10" t="s">
        <v>72</v>
      </c>
      <c r="AY108" s="198" t="s">
        <v>136</v>
      </c>
    </row>
    <row r="109" s="10" customFormat="1">
      <c r="A109" s="10"/>
      <c r="B109" s="188"/>
      <c r="C109" s="189"/>
      <c r="D109" s="190" t="s">
        <v>137</v>
      </c>
      <c r="E109" s="191" t="s">
        <v>19</v>
      </c>
      <c r="F109" s="192" t="s">
        <v>429</v>
      </c>
      <c r="G109" s="189"/>
      <c r="H109" s="191" t="s">
        <v>19</v>
      </c>
      <c r="I109" s="193"/>
      <c r="J109" s="189"/>
      <c r="K109" s="189"/>
      <c r="L109" s="194"/>
      <c r="M109" s="195"/>
      <c r="N109" s="196"/>
      <c r="O109" s="196"/>
      <c r="P109" s="196"/>
      <c r="Q109" s="196"/>
      <c r="R109" s="196"/>
      <c r="S109" s="196"/>
      <c r="T109" s="197"/>
      <c r="U109" s="10"/>
      <c r="V109" s="10"/>
      <c r="W109" s="10"/>
      <c r="X109" s="10"/>
      <c r="Y109" s="10"/>
      <c r="Z109" s="10"/>
      <c r="AA109" s="10"/>
      <c r="AB109" s="10"/>
      <c r="AC109" s="10"/>
      <c r="AD109" s="10"/>
      <c r="AE109" s="10"/>
      <c r="AT109" s="198" t="s">
        <v>137</v>
      </c>
      <c r="AU109" s="198" t="s">
        <v>72</v>
      </c>
      <c r="AV109" s="10" t="s">
        <v>80</v>
      </c>
      <c r="AW109" s="10" t="s">
        <v>33</v>
      </c>
      <c r="AX109" s="10" t="s">
        <v>72</v>
      </c>
      <c r="AY109" s="198" t="s">
        <v>136</v>
      </c>
    </row>
    <row r="110" s="11" customFormat="1">
      <c r="A110" s="11"/>
      <c r="B110" s="199"/>
      <c r="C110" s="200"/>
      <c r="D110" s="190" t="s">
        <v>137</v>
      </c>
      <c r="E110" s="201" t="s">
        <v>19</v>
      </c>
      <c r="F110" s="202" t="s">
        <v>430</v>
      </c>
      <c r="G110" s="200"/>
      <c r="H110" s="203">
        <v>100</v>
      </c>
      <c r="I110" s="204"/>
      <c r="J110" s="200"/>
      <c r="K110" s="200"/>
      <c r="L110" s="205"/>
      <c r="M110" s="206"/>
      <c r="N110" s="207"/>
      <c r="O110" s="207"/>
      <c r="P110" s="207"/>
      <c r="Q110" s="207"/>
      <c r="R110" s="207"/>
      <c r="S110" s="207"/>
      <c r="T110" s="208"/>
      <c r="U110" s="11"/>
      <c r="V110" s="11"/>
      <c r="W110" s="11"/>
      <c r="X110" s="11"/>
      <c r="Y110" s="11"/>
      <c r="Z110" s="11"/>
      <c r="AA110" s="11"/>
      <c r="AB110" s="11"/>
      <c r="AC110" s="11"/>
      <c r="AD110" s="11"/>
      <c r="AE110" s="11"/>
      <c r="AT110" s="209" t="s">
        <v>137</v>
      </c>
      <c r="AU110" s="209" t="s">
        <v>72</v>
      </c>
      <c r="AV110" s="11" t="s">
        <v>82</v>
      </c>
      <c r="AW110" s="11" t="s">
        <v>33</v>
      </c>
      <c r="AX110" s="11" t="s">
        <v>72</v>
      </c>
      <c r="AY110" s="209" t="s">
        <v>136</v>
      </c>
    </row>
    <row r="111" s="12" customFormat="1">
      <c r="A111" s="12"/>
      <c r="B111" s="210"/>
      <c r="C111" s="211"/>
      <c r="D111" s="190" t="s">
        <v>137</v>
      </c>
      <c r="E111" s="212" t="s">
        <v>19</v>
      </c>
      <c r="F111" s="213" t="s">
        <v>140</v>
      </c>
      <c r="G111" s="211"/>
      <c r="H111" s="214">
        <v>100</v>
      </c>
      <c r="I111" s="215"/>
      <c r="J111" s="211"/>
      <c r="K111" s="211"/>
      <c r="L111" s="216"/>
      <c r="M111" s="217"/>
      <c r="N111" s="218"/>
      <c r="O111" s="218"/>
      <c r="P111" s="218"/>
      <c r="Q111" s="218"/>
      <c r="R111" s="218"/>
      <c r="S111" s="218"/>
      <c r="T111" s="219"/>
      <c r="U111" s="12"/>
      <c r="V111" s="12"/>
      <c r="W111" s="12"/>
      <c r="X111" s="12"/>
      <c r="Y111" s="12"/>
      <c r="Z111" s="12"/>
      <c r="AA111" s="12"/>
      <c r="AB111" s="12"/>
      <c r="AC111" s="12"/>
      <c r="AD111" s="12"/>
      <c r="AE111" s="12"/>
      <c r="AT111" s="220" t="s">
        <v>137</v>
      </c>
      <c r="AU111" s="220" t="s">
        <v>72</v>
      </c>
      <c r="AV111" s="12" t="s">
        <v>135</v>
      </c>
      <c r="AW111" s="12" t="s">
        <v>33</v>
      </c>
      <c r="AX111" s="12" t="s">
        <v>80</v>
      </c>
      <c r="AY111" s="220" t="s">
        <v>136</v>
      </c>
    </row>
    <row r="112" s="2" customFormat="1" ht="16.5" customHeight="1">
      <c r="A112" s="37"/>
      <c r="B112" s="38"/>
      <c r="C112" s="175" t="s">
        <v>169</v>
      </c>
      <c r="D112" s="175" t="s">
        <v>130</v>
      </c>
      <c r="E112" s="176" t="s">
        <v>431</v>
      </c>
      <c r="F112" s="177" t="s">
        <v>432</v>
      </c>
      <c r="G112" s="178" t="s">
        <v>133</v>
      </c>
      <c r="H112" s="179">
        <v>56</v>
      </c>
      <c r="I112" s="180"/>
      <c r="J112" s="181">
        <f>ROUND(I112*H112,2)</f>
        <v>0</v>
      </c>
      <c r="K112" s="177" t="s">
        <v>134</v>
      </c>
      <c r="L112" s="43"/>
      <c r="M112" s="182" t="s">
        <v>19</v>
      </c>
      <c r="N112" s="183" t="s">
        <v>43</v>
      </c>
      <c r="O112" s="83"/>
      <c r="P112" s="184">
        <f>O112*H112</f>
        <v>0</v>
      </c>
      <c r="Q112" s="184">
        <v>0</v>
      </c>
      <c r="R112" s="184">
        <f>Q112*H112</f>
        <v>0</v>
      </c>
      <c r="S112" s="184">
        <v>0</v>
      </c>
      <c r="T112" s="185">
        <f>S112*H112</f>
        <v>0</v>
      </c>
      <c r="U112" s="37"/>
      <c r="V112" s="37"/>
      <c r="W112" s="37"/>
      <c r="X112" s="37"/>
      <c r="Y112" s="37"/>
      <c r="Z112" s="37"/>
      <c r="AA112" s="37"/>
      <c r="AB112" s="37"/>
      <c r="AC112" s="37"/>
      <c r="AD112" s="37"/>
      <c r="AE112" s="37"/>
      <c r="AR112" s="186" t="s">
        <v>135</v>
      </c>
      <c r="AT112" s="186" t="s">
        <v>130</v>
      </c>
      <c r="AU112" s="186" t="s">
        <v>72</v>
      </c>
      <c r="AY112" s="16" t="s">
        <v>136</v>
      </c>
      <c r="BE112" s="187">
        <f>IF(N112="základní",J112,0)</f>
        <v>0</v>
      </c>
      <c r="BF112" s="187">
        <f>IF(N112="snížená",J112,0)</f>
        <v>0</v>
      </c>
      <c r="BG112" s="187">
        <f>IF(N112="zákl. přenesená",J112,0)</f>
        <v>0</v>
      </c>
      <c r="BH112" s="187">
        <f>IF(N112="sníž. přenesená",J112,0)</f>
        <v>0</v>
      </c>
      <c r="BI112" s="187">
        <f>IF(N112="nulová",J112,0)</f>
        <v>0</v>
      </c>
      <c r="BJ112" s="16" t="s">
        <v>80</v>
      </c>
      <c r="BK112" s="187">
        <f>ROUND(I112*H112,2)</f>
        <v>0</v>
      </c>
      <c r="BL112" s="16" t="s">
        <v>135</v>
      </c>
      <c r="BM112" s="186" t="s">
        <v>172</v>
      </c>
    </row>
    <row r="113" s="10" customFormat="1">
      <c r="A113" s="10"/>
      <c r="B113" s="188"/>
      <c r="C113" s="189"/>
      <c r="D113" s="190" t="s">
        <v>137</v>
      </c>
      <c r="E113" s="191" t="s">
        <v>19</v>
      </c>
      <c r="F113" s="192" t="s">
        <v>433</v>
      </c>
      <c r="G113" s="189"/>
      <c r="H113" s="191" t="s">
        <v>19</v>
      </c>
      <c r="I113" s="193"/>
      <c r="J113" s="189"/>
      <c r="K113" s="189"/>
      <c r="L113" s="194"/>
      <c r="M113" s="195"/>
      <c r="N113" s="196"/>
      <c r="O113" s="196"/>
      <c r="P113" s="196"/>
      <c r="Q113" s="196"/>
      <c r="R113" s="196"/>
      <c r="S113" s="196"/>
      <c r="T113" s="197"/>
      <c r="U113" s="10"/>
      <c r="V113" s="10"/>
      <c r="W113" s="10"/>
      <c r="X113" s="10"/>
      <c r="Y113" s="10"/>
      <c r="Z113" s="10"/>
      <c r="AA113" s="10"/>
      <c r="AB113" s="10"/>
      <c r="AC113" s="10"/>
      <c r="AD113" s="10"/>
      <c r="AE113" s="10"/>
      <c r="AT113" s="198" t="s">
        <v>137</v>
      </c>
      <c r="AU113" s="198" t="s">
        <v>72</v>
      </c>
      <c r="AV113" s="10" t="s">
        <v>80</v>
      </c>
      <c r="AW113" s="10" t="s">
        <v>33</v>
      </c>
      <c r="AX113" s="10" t="s">
        <v>72</v>
      </c>
      <c r="AY113" s="198" t="s">
        <v>136</v>
      </c>
    </row>
    <row r="114" s="10" customFormat="1">
      <c r="A114" s="10"/>
      <c r="B114" s="188"/>
      <c r="C114" s="189"/>
      <c r="D114" s="190" t="s">
        <v>137</v>
      </c>
      <c r="E114" s="191" t="s">
        <v>19</v>
      </c>
      <c r="F114" s="192" t="s">
        <v>434</v>
      </c>
      <c r="G114" s="189"/>
      <c r="H114" s="191" t="s">
        <v>19</v>
      </c>
      <c r="I114" s="193"/>
      <c r="J114" s="189"/>
      <c r="K114" s="189"/>
      <c r="L114" s="194"/>
      <c r="M114" s="195"/>
      <c r="N114" s="196"/>
      <c r="O114" s="196"/>
      <c r="P114" s="196"/>
      <c r="Q114" s="196"/>
      <c r="R114" s="196"/>
      <c r="S114" s="196"/>
      <c r="T114" s="197"/>
      <c r="U114" s="10"/>
      <c r="V114" s="10"/>
      <c r="W114" s="10"/>
      <c r="X114" s="10"/>
      <c r="Y114" s="10"/>
      <c r="Z114" s="10"/>
      <c r="AA114" s="10"/>
      <c r="AB114" s="10"/>
      <c r="AC114" s="10"/>
      <c r="AD114" s="10"/>
      <c r="AE114" s="10"/>
      <c r="AT114" s="198" t="s">
        <v>137</v>
      </c>
      <c r="AU114" s="198" t="s">
        <v>72</v>
      </c>
      <c r="AV114" s="10" t="s">
        <v>80</v>
      </c>
      <c r="AW114" s="10" t="s">
        <v>33</v>
      </c>
      <c r="AX114" s="10" t="s">
        <v>72</v>
      </c>
      <c r="AY114" s="198" t="s">
        <v>136</v>
      </c>
    </row>
    <row r="115" s="10" customFormat="1">
      <c r="A115" s="10"/>
      <c r="B115" s="188"/>
      <c r="C115" s="189"/>
      <c r="D115" s="190" t="s">
        <v>137</v>
      </c>
      <c r="E115" s="191" t="s">
        <v>19</v>
      </c>
      <c r="F115" s="192" t="s">
        <v>435</v>
      </c>
      <c r="G115" s="189"/>
      <c r="H115" s="191" t="s">
        <v>19</v>
      </c>
      <c r="I115" s="193"/>
      <c r="J115" s="189"/>
      <c r="K115" s="189"/>
      <c r="L115" s="194"/>
      <c r="M115" s="195"/>
      <c r="N115" s="196"/>
      <c r="O115" s="196"/>
      <c r="P115" s="196"/>
      <c r="Q115" s="196"/>
      <c r="R115" s="196"/>
      <c r="S115" s="196"/>
      <c r="T115" s="197"/>
      <c r="U115" s="10"/>
      <c r="V115" s="10"/>
      <c r="W115" s="10"/>
      <c r="X115" s="10"/>
      <c r="Y115" s="10"/>
      <c r="Z115" s="10"/>
      <c r="AA115" s="10"/>
      <c r="AB115" s="10"/>
      <c r="AC115" s="10"/>
      <c r="AD115" s="10"/>
      <c r="AE115" s="10"/>
      <c r="AT115" s="198" t="s">
        <v>137</v>
      </c>
      <c r="AU115" s="198" t="s">
        <v>72</v>
      </c>
      <c r="AV115" s="10" t="s">
        <v>80</v>
      </c>
      <c r="AW115" s="10" t="s">
        <v>33</v>
      </c>
      <c r="AX115" s="10" t="s">
        <v>72</v>
      </c>
      <c r="AY115" s="198" t="s">
        <v>136</v>
      </c>
    </row>
    <row r="116" s="11" customFormat="1">
      <c r="A116" s="11"/>
      <c r="B116" s="199"/>
      <c r="C116" s="200"/>
      <c r="D116" s="190" t="s">
        <v>137</v>
      </c>
      <c r="E116" s="201" t="s">
        <v>19</v>
      </c>
      <c r="F116" s="202" t="s">
        <v>436</v>
      </c>
      <c r="G116" s="200"/>
      <c r="H116" s="203">
        <v>56</v>
      </c>
      <c r="I116" s="204"/>
      <c r="J116" s="200"/>
      <c r="K116" s="200"/>
      <c r="L116" s="205"/>
      <c r="M116" s="206"/>
      <c r="N116" s="207"/>
      <c r="O116" s="207"/>
      <c r="P116" s="207"/>
      <c r="Q116" s="207"/>
      <c r="R116" s="207"/>
      <c r="S116" s="207"/>
      <c r="T116" s="208"/>
      <c r="U116" s="11"/>
      <c r="V116" s="11"/>
      <c r="W116" s="11"/>
      <c r="X116" s="11"/>
      <c r="Y116" s="11"/>
      <c r="Z116" s="11"/>
      <c r="AA116" s="11"/>
      <c r="AB116" s="11"/>
      <c r="AC116" s="11"/>
      <c r="AD116" s="11"/>
      <c r="AE116" s="11"/>
      <c r="AT116" s="209" t="s">
        <v>137</v>
      </c>
      <c r="AU116" s="209" t="s">
        <v>72</v>
      </c>
      <c r="AV116" s="11" t="s">
        <v>82</v>
      </c>
      <c r="AW116" s="11" t="s">
        <v>33</v>
      </c>
      <c r="AX116" s="11" t="s">
        <v>72</v>
      </c>
      <c r="AY116" s="209" t="s">
        <v>136</v>
      </c>
    </row>
    <row r="117" s="12" customFormat="1">
      <c r="A117" s="12"/>
      <c r="B117" s="210"/>
      <c r="C117" s="211"/>
      <c r="D117" s="190" t="s">
        <v>137</v>
      </c>
      <c r="E117" s="212" t="s">
        <v>19</v>
      </c>
      <c r="F117" s="213" t="s">
        <v>140</v>
      </c>
      <c r="G117" s="211"/>
      <c r="H117" s="214">
        <v>56</v>
      </c>
      <c r="I117" s="215"/>
      <c r="J117" s="211"/>
      <c r="K117" s="211"/>
      <c r="L117" s="216"/>
      <c r="M117" s="217"/>
      <c r="N117" s="218"/>
      <c r="O117" s="218"/>
      <c r="P117" s="218"/>
      <c r="Q117" s="218"/>
      <c r="R117" s="218"/>
      <c r="S117" s="218"/>
      <c r="T117" s="219"/>
      <c r="U117" s="12"/>
      <c r="V117" s="12"/>
      <c r="W117" s="12"/>
      <c r="X117" s="12"/>
      <c r="Y117" s="12"/>
      <c r="Z117" s="12"/>
      <c r="AA117" s="12"/>
      <c r="AB117" s="12"/>
      <c r="AC117" s="12"/>
      <c r="AD117" s="12"/>
      <c r="AE117" s="12"/>
      <c r="AT117" s="220" t="s">
        <v>137</v>
      </c>
      <c r="AU117" s="220" t="s">
        <v>72</v>
      </c>
      <c r="AV117" s="12" t="s">
        <v>135</v>
      </c>
      <c r="AW117" s="12" t="s">
        <v>33</v>
      </c>
      <c r="AX117" s="12" t="s">
        <v>80</v>
      </c>
      <c r="AY117" s="220" t="s">
        <v>136</v>
      </c>
    </row>
    <row r="118" s="2" customFormat="1" ht="55.5" customHeight="1">
      <c r="A118" s="37"/>
      <c r="B118" s="38"/>
      <c r="C118" s="175" t="s">
        <v>174</v>
      </c>
      <c r="D118" s="175" t="s">
        <v>130</v>
      </c>
      <c r="E118" s="176" t="s">
        <v>437</v>
      </c>
      <c r="F118" s="177" t="s">
        <v>438</v>
      </c>
      <c r="G118" s="178" t="s">
        <v>133</v>
      </c>
      <c r="H118" s="179">
        <v>5</v>
      </c>
      <c r="I118" s="180"/>
      <c r="J118" s="181">
        <f>ROUND(I118*H118,2)</f>
        <v>0</v>
      </c>
      <c r="K118" s="177" t="s">
        <v>134</v>
      </c>
      <c r="L118" s="43"/>
      <c r="M118" s="182" t="s">
        <v>19</v>
      </c>
      <c r="N118" s="183" t="s">
        <v>43</v>
      </c>
      <c r="O118" s="83"/>
      <c r="P118" s="184">
        <f>O118*H118</f>
        <v>0</v>
      </c>
      <c r="Q118" s="184">
        <v>0</v>
      </c>
      <c r="R118" s="184">
        <f>Q118*H118</f>
        <v>0</v>
      </c>
      <c r="S118" s="184">
        <v>0</v>
      </c>
      <c r="T118" s="185">
        <f>S118*H118</f>
        <v>0</v>
      </c>
      <c r="U118" s="37"/>
      <c r="V118" s="37"/>
      <c r="W118" s="37"/>
      <c r="X118" s="37"/>
      <c r="Y118" s="37"/>
      <c r="Z118" s="37"/>
      <c r="AA118" s="37"/>
      <c r="AB118" s="37"/>
      <c r="AC118" s="37"/>
      <c r="AD118" s="37"/>
      <c r="AE118" s="37"/>
      <c r="AR118" s="186" t="s">
        <v>135</v>
      </c>
      <c r="AT118" s="186" t="s">
        <v>130</v>
      </c>
      <c r="AU118" s="186" t="s">
        <v>72</v>
      </c>
      <c r="AY118" s="16" t="s">
        <v>136</v>
      </c>
      <c r="BE118" s="187">
        <f>IF(N118="základní",J118,0)</f>
        <v>0</v>
      </c>
      <c r="BF118" s="187">
        <f>IF(N118="snížená",J118,0)</f>
        <v>0</v>
      </c>
      <c r="BG118" s="187">
        <f>IF(N118="zákl. přenesená",J118,0)</f>
        <v>0</v>
      </c>
      <c r="BH118" s="187">
        <f>IF(N118="sníž. přenesená",J118,0)</f>
        <v>0</v>
      </c>
      <c r="BI118" s="187">
        <f>IF(N118="nulová",J118,0)</f>
        <v>0</v>
      </c>
      <c r="BJ118" s="16" t="s">
        <v>80</v>
      </c>
      <c r="BK118" s="187">
        <f>ROUND(I118*H118,2)</f>
        <v>0</v>
      </c>
      <c r="BL118" s="16" t="s">
        <v>135</v>
      </c>
      <c r="BM118" s="186" t="s">
        <v>177</v>
      </c>
    </row>
    <row r="119" s="11" customFormat="1">
      <c r="A119" s="11"/>
      <c r="B119" s="199"/>
      <c r="C119" s="200"/>
      <c r="D119" s="190" t="s">
        <v>137</v>
      </c>
      <c r="E119" s="201" t="s">
        <v>19</v>
      </c>
      <c r="F119" s="202" t="s">
        <v>439</v>
      </c>
      <c r="G119" s="200"/>
      <c r="H119" s="203">
        <v>5</v>
      </c>
      <c r="I119" s="204"/>
      <c r="J119" s="200"/>
      <c r="K119" s="200"/>
      <c r="L119" s="205"/>
      <c r="M119" s="206"/>
      <c r="N119" s="207"/>
      <c r="O119" s="207"/>
      <c r="P119" s="207"/>
      <c r="Q119" s="207"/>
      <c r="R119" s="207"/>
      <c r="S119" s="207"/>
      <c r="T119" s="208"/>
      <c r="U119" s="11"/>
      <c r="V119" s="11"/>
      <c r="W119" s="11"/>
      <c r="X119" s="11"/>
      <c r="Y119" s="11"/>
      <c r="Z119" s="11"/>
      <c r="AA119" s="11"/>
      <c r="AB119" s="11"/>
      <c r="AC119" s="11"/>
      <c r="AD119" s="11"/>
      <c r="AE119" s="11"/>
      <c r="AT119" s="209" t="s">
        <v>137</v>
      </c>
      <c r="AU119" s="209" t="s">
        <v>72</v>
      </c>
      <c r="AV119" s="11" t="s">
        <v>82</v>
      </c>
      <c r="AW119" s="11" t="s">
        <v>33</v>
      </c>
      <c r="AX119" s="11" t="s">
        <v>72</v>
      </c>
      <c r="AY119" s="209" t="s">
        <v>136</v>
      </c>
    </row>
    <row r="120" s="12" customFormat="1">
      <c r="A120" s="12"/>
      <c r="B120" s="210"/>
      <c r="C120" s="211"/>
      <c r="D120" s="190" t="s">
        <v>137</v>
      </c>
      <c r="E120" s="212" t="s">
        <v>19</v>
      </c>
      <c r="F120" s="213" t="s">
        <v>140</v>
      </c>
      <c r="G120" s="211"/>
      <c r="H120" s="214">
        <v>5</v>
      </c>
      <c r="I120" s="215"/>
      <c r="J120" s="211"/>
      <c r="K120" s="211"/>
      <c r="L120" s="216"/>
      <c r="M120" s="217"/>
      <c r="N120" s="218"/>
      <c r="O120" s="218"/>
      <c r="P120" s="218"/>
      <c r="Q120" s="218"/>
      <c r="R120" s="218"/>
      <c r="S120" s="218"/>
      <c r="T120" s="219"/>
      <c r="U120" s="12"/>
      <c r="V120" s="12"/>
      <c r="W120" s="12"/>
      <c r="X120" s="12"/>
      <c r="Y120" s="12"/>
      <c r="Z120" s="12"/>
      <c r="AA120" s="12"/>
      <c r="AB120" s="12"/>
      <c r="AC120" s="12"/>
      <c r="AD120" s="12"/>
      <c r="AE120" s="12"/>
      <c r="AT120" s="220" t="s">
        <v>137</v>
      </c>
      <c r="AU120" s="220" t="s">
        <v>72</v>
      </c>
      <c r="AV120" s="12" t="s">
        <v>135</v>
      </c>
      <c r="AW120" s="12" t="s">
        <v>33</v>
      </c>
      <c r="AX120" s="12" t="s">
        <v>80</v>
      </c>
      <c r="AY120" s="220" t="s">
        <v>136</v>
      </c>
    </row>
    <row r="121" s="2" customFormat="1" ht="16.5" customHeight="1">
      <c r="A121" s="37"/>
      <c r="B121" s="38"/>
      <c r="C121" s="175" t="s">
        <v>179</v>
      </c>
      <c r="D121" s="175" t="s">
        <v>130</v>
      </c>
      <c r="E121" s="176" t="s">
        <v>440</v>
      </c>
      <c r="F121" s="177" t="s">
        <v>441</v>
      </c>
      <c r="G121" s="178" t="s">
        <v>133</v>
      </c>
      <c r="H121" s="179">
        <v>9</v>
      </c>
      <c r="I121" s="180"/>
      <c r="J121" s="181">
        <f>ROUND(I121*H121,2)</f>
        <v>0</v>
      </c>
      <c r="K121" s="177" t="s">
        <v>134</v>
      </c>
      <c r="L121" s="43"/>
      <c r="M121" s="182" t="s">
        <v>19</v>
      </c>
      <c r="N121" s="183" t="s">
        <v>43</v>
      </c>
      <c r="O121" s="83"/>
      <c r="P121" s="184">
        <f>O121*H121</f>
        <v>0</v>
      </c>
      <c r="Q121" s="184">
        <v>0</v>
      </c>
      <c r="R121" s="184">
        <f>Q121*H121</f>
        <v>0</v>
      </c>
      <c r="S121" s="184">
        <v>0</v>
      </c>
      <c r="T121" s="185">
        <f>S121*H121</f>
        <v>0</v>
      </c>
      <c r="U121" s="37"/>
      <c r="V121" s="37"/>
      <c r="W121" s="37"/>
      <c r="X121" s="37"/>
      <c r="Y121" s="37"/>
      <c r="Z121" s="37"/>
      <c r="AA121" s="37"/>
      <c r="AB121" s="37"/>
      <c r="AC121" s="37"/>
      <c r="AD121" s="37"/>
      <c r="AE121" s="37"/>
      <c r="AR121" s="186" t="s">
        <v>135</v>
      </c>
      <c r="AT121" s="186" t="s">
        <v>130</v>
      </c>
      <c r="AU121" s="186" t="s">
        <v>72</v>
      </c>
      <c r="AY121" s="16" t="s">
        <v>136</v>
      </c>
      <c r="BE121" s="187">
        <f>IF(N121="základní",J121,0)</f>
        <v>0</v>
      </c>
      <c r="BF121" s="187">
        <f>IF(N121="snížená",J121,0)</f>
        <v>0</v>
      </c>
      <c r="BG121" s="187">
        <f>IF(N121="zákl. přenesená",J121,0)</f>
        <v>0</v>
      </c>
      <c r="BH121" s="187">
        <f>IF(N121="sníž. přenesená",J121,0)</f>
        <v>0</v>
      </c>
      <c r="BI121" s="187">
        <f>IF(N121="nulová",J121,0)</f>
        <v>0</v>
      </c>
      <c r="BJ121" s="16" t="s">
        <v>80</v>
      </c>
      <c r="BK121" s="187">
        <f>ROUND(I121*H121,2)</f>
        <v>0</v>
      </c>
      <c r="BL121" s="16" t="s">
        <v>135</v>
      </c>
      <c r="BM121" s="186" t="s">
        <v>183</v>
      </c>
    </row>
    <row r="122" s="10" customFormat="1">
      <c r="A122" s="10"/>
      <c r="B122" s="188"/>
      <c r="C122" s="189"/>
      <c r="D122" s="190" t="s">
        <v>137</v>
      </c>
      <c r="E122" s="191" t="s">
        <v>19</v>
      </c>
      <c r="F122" s="192" t="s">
        <v>442</v>
      </c>
      <c r="G122" s="189"/>
      <c r="H122" s="191" t="s">
        <v>19</v>
      </c>
      <c r="I122" s="193"/>
      <c r="J122" s="189"/>
      <c r="K122" s="189"/>
      <c r="L122" s="194"/>
      <c r="M122" s="195"/>
      <c r="N122" s="196"/>
      <c r="O122" s="196"/>
      <c r="P122" s="196"/>
      <c r="Q122" s="196"/>
      <c r="R122" s="196"/>
      <c r="S122" s="196"/>
      <c r="T122" s="197"/>
      <c r="U122" s="10"/>
      <c r="V122" s="10"/>
      <c r="W122" s="10"/>
      <c r="X122" s="10"/>
      <c r="Y122" s="10"/>
      <c r="Z122" s="10"/>
      <c r="AA122" s="10"/>
      <c r="AB122" s="10"/>
      <c r="AC122" s="10"/>
      <c r="AD122" s="10"/>
      <c r="AE122" s="10"/>
      <c r="AT122" s="198" t="s">
        <v>137</v>
      </c>
      <c r="AU122" s="198" t="s">
        <v>72</v>
      </c>
      <c r="AV122" s="10" t="s">
        <v>80</v>
      </c>
      <c r="AW122" s="10" t="s">
        <v>33</v>
      </c>
      <c r="AX122" s="10" t="s">
        <v>72</v>
      </c>
      <c r="AY122" s="198" t="s">
        <v>136</v>
      </c>
    </row>
    <row r="123" s="10" customFormat="1">
      <c r="A123" s="10"/>
      <c r="B123" s="188"/>
      <c r="C123" s="189"/>
      <c r="D123" s="190" t="s">
        <v>137</v>
      </c>
      <c r="E123" s="191" t="s">
        <v>19</v>
      </c>
      <c r="F123" s="192" t="s">
        <v>443</v>
      </c>
      <c r="G123" s="189"/>
      <c r="H123" s="191" t="s">
        <v>19</v>
      </c>
      <c r="I123" s="193"/>
      <c r="J123" s="189"/>
      <c r="K123" s="189"/>
      <c r="L123" s="194"/>
      <c r="M123" s="195"/>
      <c r="N123" s="196"/>
      <c r="O123" s="196"/>
      <c r="P123" s="196"/>
      <c r="Q123" s="196"/>
      <c r="R123" s="196"/>
      <c r="S123" s="196"/>
      <c r="T123" s="197"/>
      <c r="U123" s="10"/>
      <c r="V123" s="10"/>
      <c r="W123" s="10"/>
      <c r="X123" s="10"/>
      <c r="Y123" s="10"/>
      <c r="Z123" s="10"/>
      <c r="AA123" s="10"/>
      <c r="AB123" s="10"/>
      <c r="AC123" s="10"/>
      <c r="AD123" s="10"/>
      <c r="AE123" s="10"/>
      <c r="AT123" s="198" t="s">
        <v>137</v>
      </c>
      <c r="AU123" s="198" t="s">
        <v>72</v>
      </c>
      <c r="AV123" s="10" t="s">
        <v>80</v>
      </c>
      <c r="AW123" s="10" t="s">
        <v>33</v>
      </c>
      <c r="AX123" s="10" t="s">
        <v>72</v>
      </c>
      <c r="AY123" s="198" t="s">
        <v>136</v>
      </c>
    </row>
    <row r="124" s="11" customFormat="1">
      <c r="A124" s="11"/>
      <c r="B124" s="199"/>
      <c r="C124" s="200"/>
      <c r="D124" s="190" t="s">
        <v>137</v>
      </c>
      <c r="E124" s="201" t="s">
        <v>19</v>
      </c>
      <c r="F124" s="202" t="s">
        <v>416</v>
      </c>
      <c r="G124" s="200"/>
      <c r="H124" s="203">
        <v>9</v>
      </c>
      <c r="I124" s="204"/>
      <c r="J124" s="200"/>
      <c r="K124" s="200"/>
      <c r="L124" s="205"/>
      <c r="M124" s="206"/>
      <c r="N124" s="207"/>
      <c r="O124" s="207"/>
      <c r="P124" s="207"/>
      <c r="Q124" s="207"/>
      <c r="R124" s="207"/>
      <c r="S124" s="207"/>
      <c r="T124" s="208"/>
      <c r="U124" s="11"/>
      <c r="V124" s="11"/>
      <c r="W124" s="11"/>
      <c r="X124" s="11"/>
      <c r="Y124" s="11"/>
      <c r="Z124" s="11"/>
      <c r="AA124" s="11"/>
      <c r="AB124" s="11"/>
      <c r="AC124" s="11"/>
      <c r="AD124" s="11"/>
      <c r="AE124" s="11"/>
      <c r="AT124" s="209" t="s">
        <v>137</v>
      </c>
      <c r="AU124" s="209" t="s">
        <v>72</v>
      </c>
      <c r="AV124" s="11" t="s">
        <v>82</v>
      </c>
      <c r="AW124" s="11" t="s">
        <v>33</v>
      </c>
      <c r="AX124" s="11" t="s">
        <v>72</v>
      </c>
      <c r="AY124" s="209" t="s">
        <v>136</v>
      </c>
    </row>
    <row r="125" s="12" customFormat="1">
      <c r="A125" s="12"/>
      <c r="B125" s="210"/>
      <c r="C125" s="211"/>
      <c r="D125" s="190" t="s">
        <v>137</v>
      </c>
      <c r="E125" s="212" t="s">
        <v>19</v>
      </c>
      <c r="F125" s="213" t="s">
        <v>140</v>
      </c>
      <c r="G125" s="211"/>
      <c r="H125" s="214">
        <v>9</v>
      </c>
      <c r="I125" s="215"/>
      <c r="J125" s="211"/>
      <c r="K125" s="211"/>
      <c r="L125" s="216"/>
      <c r="M125" s="217"/>
      <c r="N125" s="218"/>
      <c r="O125" s="218"/>
      <c r="P125" s="218"/>
      <c r="Q125" s="218"/>
      <c r="R125" s="218"/>
      <c r="S125" s="218"/>
      <c r="T125" s="219"/>
      <c r="U125" s="12"/>
      <c r="V125" s="12"/>
      <c r="W125" s="12"/>
      <c r="X125" s="12"/>
      <c r="Y125" s="12"/>
      <c r="Z125" s="12"/>
      <c r="AA125" s="12"/>
      <c r="AB125" s="12"/>
      <c r="AC125" s="12"/>
      <c r="AD125" s="12"/>
      <c r="AE125" s="12"/>
      <c r="AT125" s="220" t="s">
        <v>137</v>
      </c>
      <c r="AU125" s="220" t="s">
        <v>72</v>
      </c>
      <c r="AV125" s="12" t="s">
        <v>135</v>
      </c>
      <c r="AW125" s="12" t="s">
        <v>33</v>
      </c>
      <c r="AX125" s="12" t="s">
        <v>80</v>
      </c>
      <c r="AY125" s="220" t="s">
        <v>136</v>
      </c>
    </row>
    <row r="126" s="2" customFormat="1" ht="16.5" customHeight="1">
      <c r="A126" s="37"/>
      <c r="B126" s="38"/>
      <c r="C126" s="175" t="s">
        <v>157</v>
      </c>
      <c r="D126" s="175" t="s">
        <v>130</v>
      </c>
      <c r="E126" s="176" t="s">
        <v>160</v>
      </c>
      <c r="F126" s="177" t="s">
        <v>161</v>
      </c>
      <c r="G126" s="178" t="s">
        <v>133</v>
      </c>
      <c r="H126" s="179">
        <v>52</v>
      </c>
      <c r="I126" s="180"/>
      <c r="J126" s="181">
        <f>ROUND(I126*H126,2)</f>
        <v>0</v>
      </c>
      <c r="K126" s="177" t="s">
        <v>134</v>
      </c>
      <c r="L126" s="43"/>
      <c r="M126" s="182" t="s">
        <v>19</v>
      </c>
      <c r="N126" s="183" t="s">
        <v>43</v>
      </c>
      <c r="O126" s="83"/>
      <c r="P126" s="184">
        <f>O126*H126</f>
        <v>0</v>
      </c>
      <c r="Q126" s="184">
        <v>0</v>
      </c>
      <c r="R126" s="184">
        <f>Q126*H126</f>
        <v>0</v>
      </c>
      <c r="S126" s="184">
        <v>0</v>
      </c>
      <c r="T126" s="185">
        <f>S126*H126</f>
        <v>0</v>
      </c>
      <c r="U126" s="37"/>
      <c r="V126" s="37"/>
      <c r="W126" s="37"/>
      <c r="X126" s="37"/>
      <c r="Y126" s="37"/>
      <c r="Z126" s="37"/>
      <c r="AA126" s="37"/>
      <c r="AB126" s="37"/>
      <c r="AC126" s="37"/>
      <c r="AD126" s="37"/>
      <c r="AE126" s="37"/>
      <c r="AR126" s="186" t="s">
        <v>135</v>
      </c>
      <c r="AT126" s="186" t="s">
        <v>130</v>
      </c>
      <c r="AU126" s="186" t="s">
        <v>72</v>
      </c>
      <c r="AY126" s="16" t="s">
        <v>136</v>
      </c>
      <c r="BE126" s="187">
        <f>IF(N126="základní",J126,0)</f>
        <v>0</v>
      </c>
      <c r="BF126" s="187">
        <f>IF(N126="snížená",J126,0)</f>
        <v>0</v>
      </c>
      <c r="BG126" s="187">
        <f>IF(N126="zákl. přenesená",J126,0)</f>
        <v>0</v>
      </c>
      <c r="BH126" s="187">
        <f>IF(N126="sníž. přenesená",J126,0)</f>
        <v>0</v>
      </c>
      <c r="BI126" s="187">
        <f>IF(N126="nulová",J126,0)</f>
        <v>0</v>
      </c>
      <c r="BJ126" s="16" t="s">
        <v>80</v>
      </c>
      <c r="BK126" s="187">
        <f>ROUND(I126*H126,2)</f>
        <v>0</v>
      </c>
      <c r="BL126" s="16" t="s">
        <v>135</v>
      </c>
      <c r="BM126" s="186" t="s">
        <v>188</v>
      </c>
    </row>
    <row r="127" s="11" customFormat="1">
      <c r="A127" s="11"/>
      <c r="B127" s="199"/>
      <c r="C127" s="200"/>
      <c r="D127" s="190" t="s">
        <v>137</v>
      </c>
      <c r="E127" s="201" t="s">
        <v>19</v>
      </c>
      <c r="F127" s="202" t="s">
        <v>444</v>
      </c>
      <c r="G127" s="200"/>
      <c r="H127" s="203">
        <v>52</v>
      </c>
      <c r="I127" s="204"/>
      <c r="J127" s="200"/>
      <c r="K127" s="200"/>
      <c r="L127" s="205"/>
      <c r="M127" s="206"/>
      <c r="N127" s="207"/>
      <c r="O127" s="207"/>
      <c r="P127" s="207"/>
      <c r="Q127" s="207"/>
      <c r="R127" s="207"/>
      <c r="S127" s="207"/>
      <c r="T127" s="208"/>
      <c r="U127" s="11"/>
      <c r="V127" s="11"/>
      <c r="W127" s="11"/>
      <c r="X127" s="11"/>
      <c r="Y127" s="11"/>
      <c r="Z127" s="11"/>
      <c r="AA127" s="11"/>
      <c r="AB127" s="11"/>
      <c r="AC127" s="11"/>
      <c r="AD127" s="11"/>
      <c r="AE127" s="11"/>
      <c r="AT127" s="209" t="s">
        <v>137</v>
      </c>
      <c r="AU127" s="209" t="s">
        <v>72</v>
      </c>
      <c r="AV127" s="11" t="s">
        <v>82</v>
      </c>
      <c r="AW127" s="11" t="s">
        <v>33</v>
      </c>
      <c r="AX127" s="11" t="s">
        <v>72</v>
      </c>
      <c r="AY127" s="209" t="s">
        <v>136</v>
      </c>
    </row>
    <row r="128" s="12" customFormat="1">
      <c r="A128" s="12"/>
      <c r="B128" s="210"/>
      <c r="C128" s="211"/>
      <c r="D128" s="190" t="s">
        <v>137</v>
      </c>
      <c r="E128" s="212" t="s">
        <v>19</v>
      </c>
      <c r="F128" s="213" t="s">
        <v>140</v>
      </c>
      <c r="G128" s="211"/>
      <c r="H128" s="214">
        <v>52</v>
      </c>
      <c r="I128" s="215"/>
      <c r="J128" s="211"/>
      <c r="K128" s="211"/>
      <c r="L128" s="216"/>
      <c r="M128" s="217"/>
      <c r="N128" s="218"/>
      <c r="O128" s="218"/>
      <c r="P128" s="218"/>
      <c r="Q128" s="218"/>
      <c r="R128" s="218"/>
      <c r="S128" s="218"/>
      <c r="T128" s="219"/>
      <c r="U128" s="12"/>
      <c r="V128" s="12"/>
      <c r="W128" s="12"/>
      <c r="X128" s="12"/>
      <c r="Y128" s="12"/>
      <c r="Z128" s="12"/>
      <c r="AA128" s="12"/>
      <c r="AB128" s="12"/>
      <c r="AC128" s="12"/>
      <c r="AD128" s="12"/>
      <c r="AE128" s="12"/>
      <c r="AT128" s="220" t="s">
        <v>137</v>
      </c>
      <c r="AU128" s="220" t="s">
        <v>72</v>
      </c>
      <c r="AV128" s="12" t="s">
        <v>135</v>
      </c>
      <c r="AW128" s="12" t="s">
        <v>33</v>
      </c>
      <c r="AX128" s="12" t="s">
        <v>80</v>
      </c>
      <c r="AY128" s="220" t="s">
        <v>136</v>
      </c>
    </row>
    <row r="129" s="2" customFormat="1" ht="21.75" customHeight="1">
      <c r="A129" s="37"/>
      <c r="B129" s="38"/>
      <c r="C129" s="175" t="s">
        <v>192</v>
      </c>
      <c r="D129" s="175" t="s">
        <v>130</v>
      </c>
      <c r="E129" s="176" t="s">
        <v>165</v>
      </c>
      <c r="F129" s="177" t="s">
        <v>166</v>
      </c>
      <c r="G129" s="178" t="s">
        <v>133</v>
      </c>
      <c r="H129" s="179">
        <v>136</v>
      </c>
      <c r="I129" s="180"/>
      <c r="J129" s="181">
        <f>ROUND(I129*H129,2)</f>
        <v>0</v>
      </c>
      <c r="K129" s="177" t="s">
        <v>134</v>
      </c>
      <c r="L129" s="43"/>
      <c r="M129" s="182" t="s">
        <v>19</v>
      </c>
      <c r="N129" s="183" t="s">
        <v>43</v>
      </c>
      <c r="O129" s="83"/>
      <c r="P129" s="184">
        <f>O129*H129</f>
        <v>0</v>
      </c>
      <c r="Q129" s="184">
        <v>0</v>
      </c>
      <c r="R129" s="184">
        <f>Q129*H129</f>
        <v>0</v>
      </c>
      <c r="S129" s="184">
        <v>0</v>
      </c>
      <c r="T129" s="185">
        <f>S129*H129</f>
        <v>0</v>
      </c>
      <c r="U129" s="37"/>
      <c r="V129" s="37"/>
      <c r="W129" s="37"/>
      <c r="X129" s="37"/>
      <c r="Y129" s="37"/>
      <c r="Z129" s="37"/>
      <c r="AA129" s="37"/>
      <c r="AB129" s="37"/>
      <c r="AC129" s="37"/>
      <c r="AD129" s="37"/>
      <c r="AE129" s="37"/>
      <c r="AR129" s="186" t="s">
        <v>135</v>
      </c>
      <c r="AT129" s="186" t="s">
        <v>130</v>
      </c>
      <c r="AU129" s="186" t="s">
        <v>72</v>
      </c>
      <c r="AY129" s="16" t="s">
        <v>136</v>
      </c>
      <c r="BE129" s="187">
        <f>IF(N129="základní",J129,0)</f>
        <v>0</v>
      </c>
      <c r="BF129" s="187">
        <f>IF(N129="snížená",J129,0)</f>
        <v>0</v>
      </c>
      <c r="BG129" s="187">
        <f>IF(N129="zákl. přenesená",J129,0)</f>
        <v>0</v>
      </c>
      <c r="BH129" s="187">
        <f>IF(N129="sníž. přenesená",J129,0)</f>
        <v>0</v>
      </c>
      <c r="BI129" s="187">
        <f>IF(N129="nulová",J129,0)</f>
        <v>0</v>
      </c>
      <c r="BJ129" s="16" t="s">
        <v>80</v>
      </c>
      <c r="BK129" s="187">
        <f>ROUND(I129*H129,2)</f>
        <v>0</v>
      </c>
      <c r="BL129" s="16" t="s">
        <v>135</v>
      </c>
      <c r="BM129" s="186" t="s">
        <v>196</v>
      </c>
    </row>
    <row r="130" s="11" customFormat="1">
      <c r="A130" s="11"/>
      <c r="B130" s="199"/>
      <c r="C130" s="200"/>
      <c r="D130" s="190" t="s">
        <v>137</v>
      </c>
      <c r="E130" s="201" t="s">
        <v>19</v>
      </c>
      <c r="F130" s="202" t="s">
        <v>445</v>
      </c>
      <c r="G130" s="200"/>
      <c r="H130" s="203">
        <v>136</v>
      </c>
      <c r="I130" s="204"/>
      <c r="J130" s="200"/>
      <c r="K130" s="200"/>
      <c r="L130" s="205"/>
      <c r="M130" s="206"/>
      <c r="N130" s="207"/>
      <c r="O130" s="207"/>
      <c r="P130" s="207"/>
      <c r="Q130" s="207"/>
      <c r="R130" s="207"/>
      <c r="S130" s="207"/>
      <c r="T130" s="208"/>
      <c r="U130" s="11"/>
      <c r="V130" s="11"/>
      <c r="W130" s="11"/>
      <c r="X130" s="11"/>
      <c r="Y130" s="11"/>
      <c r="Z130" s="11"/>
      <c r="AA130" s="11"/>
      <c r="AB130" s="11"/>
      <c r="AC130" s="11"/>
      <c r="AD130" s="11"/>
      <c r="AE130" s="11"/>
      <c r="AT130" s="209" t="s">
        <v>137</v>
      </c>
      <c r="AU130" s="209" t="s">
        <v>72</v>
      </c>
      <c r="AV130" s="11" t="s">
        <v>82</v>
      </c>
      <c r="AW130" s="11" t="s">
        <v>33</v>
      </c>
      <c r="AX130" s="11" t="s">
        <v>72</v>
      </c>
      <c r="AY130" s="209" t="s">
        <v>136</v>
      </c>
    </row>
    <row r="131" s="12" customFormat="1">
      <c r="A131" s="12"/>
      <c r="B131" s="210"/>
      <c r="C131" s="211"/>
      <c r="D131" s="190" t="s">
        <v>137</v>
      </c>
      <c r="E131" s="212" t="s">
        <v>19</v>
      </c>
      <c r="F131" s="213" t="s">
        <v>140</v>
      </c>
      <c r="G131" s="211"/>
      <c r="H131" s="214">
        <v>136</v>
      </c>
      <c r="I131" s="215"/>
      <c r="J131" s="211"/>
      <c r="K131" s="211"/>
      <c r="L131" s="216"/>
      <c r="M131" s="217"/>
      <c r="N131" s="218"/>
      <c r="O131" s="218"/>
      <c r="P131" s="218"/>
      <c r="Q131" s="218"/>
      <c r="R131" s="218"/>
      <c r="S131" s="218"/>
      <c r="T131" s="219"/>
      <c r="U131" s="12"/>
      <c r="V131" s="12"/>
      <c r="W131" s="12"/>
      <c r="X131" s="12"/>
      <c r="Y131" s="12"/>
      <c r="Z131" s="12"/>
      <c r="AA131" s="12"/>
      <c r="AB131" s="12"/>
      <c r="AC131" s="12"/>
      <c r="AD131" s="12"/>
      <c r="AE131" s="12"/>
      <c r="AT131" s="220" t="s">
        <v>137</v>
      </c>
      <c r="AU131" s="220" t="s">
        <v>72</v>
      </c>
      <c r="AV131" s="12" t="s">
        <v>135</v>
      </c>
      <c r="AW131" s="12" t="s">
        <v>33</v>
      </c>
      <c r="AX131" s="12" t="s">
        <v>80</v>
      </c>
      <c r="AY131" s="220" t="s">
        <v>136</v>
      </c>
    </row>
    <row r="132" s="2" customFormat="1" ht="16.5" customHeight="1">
      <c r="A132" s="37"/>
      <c r="B132" s="38"/>
      <c r="C132" s="175" t="s">
        <v>139</v>
      </c>
      <c r="D132" s="175" t="s">
        <v>130</v>
      </c>
      <c r="E132" s="176" t="s">
        <v>170</v>
      </c>
      <c r="F132" s="177" t="s">
        <v>171</v>
      </c>
      <c r="G132" s="178" t="s">
        <v>133</v>
      </c>
      <c r="H132" s="179">
        <v>52</v>
      </c>
      <c r="I132" s="180"/>
      <c r="J132" s="181">
        <f>ROUND(I132*H132,2)</f>
        <v>0</v>
      </c>
      <c r="K132" s="177" t="s">
        <v>134</v>
      </c>
      <c r="L132" s="43"/>
      <c r="M132" s="182" t="s">
        <v>19</v>
      </c>
      <c r="N132" s="183" t="s">
        <v>43</v>
      </c>
      <c r="O132" s="83"/>
      <c r="P132" s="184">
        <f>O132*H132</f>
        <v>0</v>
      </c>
      <c r="Q132" s="184">
        <v>0</v>
      </c>
      <c r="R132" s="184">
        <f>Q132*H132</f>
        <v>0</v>
      </c>
      <c r="S132" s="184">
        <v>0</v>
      </c>
      <c r="T132" s="185">
        <f>S132*H132</f>
        <v>0</v>
      </c>
      <c r="U132" s="37"/>
      <c r="V132" s="37"/>
      <c r="W132" s="37"/>
      <c r="X132" s="37"/>
      <c r="Y132" s="37"/>
      <c r="Z132" s="37"/>
      <c r="AA132" s="37"/>
      <c r="AB132" s="37"/>
      <c r="AC132" s="37"/>
      <c r="AD132" s="37"/>
      <c r="AE132" s="37"/>
      <c r="AR132" s="186" t="s">
        <v>135</v>
      </c>
      <c r="AT132" s="186" t="s">
        <v>130</v>
      </c>
      <c r="AU132" s="186" t="s">
        <v>72</v>
      </c>
      <c r="AY132" s="16" t="s">
        <v>136</v>
      </c>
      <c r="BE132" s="187">
        <f>IF(N132="základní",J132,0)</f>
        <v>0</v>
      </c>
      <c r="BF132" s="187">
        <f>IF(N132="snížená",J132,0)</f>
        <v>0</v>
      </c>
      <c r="BG132" s="187">
        <f>IF(N132="zákl. přenesená",J132,0)</f>
        <v>0</v>
      </c>
      <c r="BH132" s="187">
        <f>IF(N132="sníž. přenesená",J132,0)</f>
        <v>0</v>
      </c>
      <c r="BI132" s="187">
        <f>IF(N132="nulová",J132,0)</f>
        <v>0</v>
      </c>
      <c r="BJ132" s="16" t="s">
        <v>80</v>
      </c>
      <c r="BK132" s="187">
        <f>ROUND(I132*H132,2)</f>
        <v>0</v>
      </c>
      <c r="BL132" s="16" t="s">
        <v>135</v>
      </c>
      <c r="BM132" s="186" t="s">
        <v>200</v>
      </c>
    </row>
    <row r="133" s="11" customFormat="1">
      <c r="A133" s="11"/>
      <c r="B133" s="199"/>
      <c r="C133" s="200"/>
      <c r="D133" s="190" t="s">
        <v>137</v>
      </c>
      <c r="E133" s="201" t="s">
        <v>19</v>
      </c>
      <c r="F133" s="202" t="s">
        <v>444</v>
      </c>
      <c r="G133" s="200"/>
      <c r="H133" s="203">
        <v>52</v>
      </c>
      <c r="I133" s="204"/>
      <c r="J133" s="200"/>
      <c r="K133" s="200"/>
      <c r="L133" s="205"/>
      <c r="M133" s="206"/>
      <c r="N133" s="207"/>
      <c r="O133" s="207"/>
      <c r="P133" s="207"/>
      <c r="Q133" s="207"/>
      <c r="R133" s="207"/>
      <c r="S133" s="207"/>
      <c r="T133" s="208"/>
      <c r="U133" s="11"/>
      <c r="V133" s="11"/>
      <c r="W133" s="11"/>
      <c r="X133" s="11"/>
      <c r="Y133" s="11"/>
      <c r="Z133" s="11"/>
      <c r="AA133" s="11"/>
      <c r="AB133" s="11"/>
      <c r="AC133" s="11"/>
      <c r="AD133" s="11"/>
      <c r="AE133" s="11"/>
      <c r="AT133" s="209" t="s">
        <v>137</v>
      </c>
      <c r="AU133" s="209" t="s">
        <v>72</v>
      </c>
      <c r="AV133" s="11" t="s">
        <v>82</v>
      </c>
      <c r="AW133" s="11" t="s">
        <v>33</v>
      </c>
      <c r="AX133" s="11" t="s">
        <v>72</v>
      </c>
      <c r="AY133" s="209" t="s">
        <v>136</v>
      </c>
    </row>
    <row r="134" s="12" customFormat="1">
      <c r="A134" s="12"/>
      <c r="B134" s="210"/>
      <c r="C134" s="211"/>
      <c r="D134" s="190" t="s">
        <v>137</v>
      </c>
      <c r="E134" s="212" t="s">
        <v>19</v>
      </c>
      <c r="F134" s="213" t="s">
        <v>140</v>
      </c>
      <c r="G134" s="211"/>
      <c r="H134" s="214">
        <v>52</v>
      </c>
      <c r="I134" s="215"/>
      <c r="J134" s="211"/>
      <c r="K134" s="211"/>
      <c r="L134" s="216"/>
      <c r="M134" s="217"/>
      <c r="N134" s="218"/>
      <c r="O134" s="218"/>
      <c r="P134" s="218"/>
      <c r="Q134" s="218"/>
      <c r="R134" s="218"/>
      <c r="S134" s="218"/>
      <c r="T134" s="219"/>
      <c r="U134" s="12"/>
      <c r="V134" s="12"/>
      <c r="W134" s="12"/>
      <c r="X134" s="12"/>
      <c r="Y134" s="12"/>
      <c r="Z134" s="12"/>
      <c r="AA134" s="12"/>
      <c r="AB134" s="12"/>
      <c r="AC134" s="12"/>
      <c r="AD134" s="12"/>
      <c r="AE134" s="12"/>
      <c r="AT134" s="220" t="s">
        <v>137</v>
      </c>
      <c r="AU134" s="220" t="s">
        <v>72</v>
      </c>
      <c r="AV134" s="12" t="s">
        <v>135</v>
      </c>
      <c r="AW134" s="12" t="s">
        <v>33</v>
      </c>
      <c r="AX134" s="12" t="s">
        <v>80</v>
      </c>
      <c r="AY134" s="220" t="s">
        <v>136</v>
      </c>
    </row>
    <row r="135" s="2" customFormat="1" ht="16.5" customHeight="1">
      <c r="A135" s="37"/>
      <c r="B135" s="38"/>
      <c r="C135" s="175" t="s">
        <v>203</v>
      </c>
      <c r="D135" s="175" t="s">
        <v>130</v>
      </c>
      <c r="E135" s="176" t="s">
        <v>180</v>
      </c>
      <c r="F135" s="177" t="s">
        <v>181</v>
      </c>
      <c r="G135" s="178" t="s">
        <v>182</v>
      </c>
      <c r="H135" s="179">
        <v>0.017999999999999999</v>
      </c>
      <c r="I135" s="180"/>
      <c r="J135" s="181">
        <f>ROUND(I135*H135,2)</f>
        <v>0</v>
      </c>
      <c r="K135" s="177" t="s">
        <v>134</v>
      </c>
      <c r="L135" s="43"/>
      <c r="M135" s="182" t="s">
        <v>19</v>
      </c>
      <c r="N135" s="183" t="s">
        <v>43</v>
      </c>
      <c r="O135" s="83"/>
      <c r="P135" s="184">
        <f>O135*H135</f>
        <v>0</v>
      </c>
      <c r="Q135" s="184">
        <v>0</v>
      </c>
      <c r="R135" s="184">
        <f>Q135*H135</f>
        <v>0</v>
      </c>
      <c r="S135" s="184">
        <v>0</v>
      </c>
      <c r="T135" s="185">
        <f>S135*H135</f>
        <v>0</v>
      </c>
      <c r="U135" s="37"/>
      <c r="V135" s="37"/>
      <c r="W135" s="37"/>
      <c r="X135" s="37"/>
      <c r="Y135" s="37"/>
      <c r="Z135" s="37"/>
      <c r="AA135" s="37"/>
      <c r="AB135" s="37"/>
      <c r="AC135" s="37"/>
      <c r="AD135" s="37"/>
      <c r="AE135" s="37"/>
      <c r="AR135" s="186" t="s">
        <v>135</v>
      </c>
      <c r="AT135" s="186" t="s">
        <v>130</v>
      </c>
      <c r="AU135" s="186" t="s">
        <v>72</v>
      </c>
      <c r="AY135" s="16" t="s">
        <v>136</v>
      </c>
      <c r="BE135" s="187">
        <f>IF(N135="základní",J135,0)</f>
        <v>0</v>
      </c>
      <c r="BF135" s="187">
        <f>IF(N135="snížená",J135,0)</f>
        <v>0</v>
      </c>
      <c r="BG135" s="187">
        <f>IF(N135="zákl. přenesená",J135,0)</f>
        <v>0</v>
      </c>
      <c r="BH135" s="187">
        <f>IF(N135="sníž. přenesená",J135,0)</f>
        <v>0</v>
      </c>
      <c r="BI135" s="187">
        <f>IF(N135="nulová",J135,0)</f>
        <v>0</v>
      </c>
      <c r="BJ135" s="16" t="s">
        <v>80</v>
      </c>
      <c r="BK135" s="187">
        <f>ROUND(I135*H135,2)</f>
        <v>0</v>
      </c>
      <c r="BL135" s="16" t="s">
        <v>135</v>
      </c>
      <c r="BM135" s="186" t="s">
        <v>206</v>
      </c>
    </row>
    <row r="136" s="10" customFormat="1">
      <c r="A136" s="10"/>
      <c r="B136" s="188"/>
      <c r="C136" s="189"/>
      <c r="D136" s="190" t="s">
        <v>137</v>
      </c>
      <c r="E136" s="191" t="s">
        <v>19</v>
      </c>
      <c r="F136" s="192" t="s">
        <v>410</v>
      </c>
      <c r="G136" s="189"/>
      <c r="H136" s="191" t="s">
        <v>19</v>
      </c>
      <c r="I136" s="193"/>
      <c r="J136" s="189"/>
      <c r="K136" s="189"/>
      <c r="L136" s="194"/>
      <c r="M136" s="195"/>
      <c r="N136" s="196"/>
      <c r="O136" s="196"/>
      <c r="P136" s="196"/>
      <c r="Q136" s="196"/>
      <c r="R136" s="196"/>
      <c r="S136" s="196"/>
      <c r="T136" s="197"/>
      <c r="U136" s="10"/>
      <c r="V136" s="10"/>
      <c r="W136" s="10"/>
      <c r="X136" s="10"/>
      <c r="Y136" s="10"/>
      <c r="Z136" s="10"/>
      <c r="AA136" s="10"/>
      <c r="AB136" s="10"/>
      <c r="AC136" s="10"/>
      <c r="AD136" s="10"/>
      <c r="AE136" s="10"/>
      <c r="AT136" s="198" t="s">
        <v>137</v>
      </c>
      <c r="AU136" s="198" t="s">
        <v>72</v>
      </c>
      <c r="AV136" s="10" t="s">
        <v>80</v>
      </c>
      <c r="AW136" s="10" t="s">
        <v>33</v>
      </c>
      <c r="AX136" s="10" t="s">
        <v>72</v>
      </c>
      <c r="AY136" s="198" t="s">
        <v>136</v>
      </c>
    </row>
    <row r="137" s="10" customFormat="1">
      <c r="A137" s="10"/>
      <c r="B137" s="188"/>
      <c r="C137" s="189"/>
      <c r="D137" s="190" t="s">
        <v>137</v>
      </c>
      <c r="E137" s="191" t="s">
        <v>19</v>
      </c>
      <c r="F137" s="192" t="s">
        <v>411</v>
      </c>
      <c r="G137" s="189"/>
      <c r="H137" s="191" t="s">
        <v>19</v>
      </c>
      <c r="I137" s="193"/>
      <c r="J137" s="189"/>
      <c r="K137" s="189"/>
      <c r="L137" s="194"/>
      <c r="M137" s="195"/>
      <c r="N137" s="196"/>
      <c r="O137" s="196"/>
      <c r="P137" s="196"/>
      <c r="Q137" s="196"/>
      <c r="R137" s="196"/>
      <c r="S137" s="196"/>
      <c r="T137" s="197"/>
      <c r="U137" s="10"/>
      <c r="V137" s="10"/>
      <c r="W137" s="10"/>
      <c r="X137" s="10"/>
      <c r="Y137" s="10"/>
      <c r="Z137" s="10"/>
      <c r="AA137" s="10"/>
      <c r="AB137" s="10"/>
      <c r="AC137" s="10"/>
      <c r="AD137" s="10"/>
      <c r="AE137" s="10"/>
      <c r="AT137" s="198" t="s">
        <v>137</v>
      </c>
      <c r="AU137" s="198" t="s">
        <v>72</v>
      </c>
      <c r="AV137" s="10" t="s">
        <v>80</v>
      </c>
      <c r="AW137" s="10" t="s">
        <v>33</v>
      </c>
      <c r="AX137" s="10" t="s">
        <v>72</v>
      </c>
      <c r="AY137" s="198" t="s">
        <v>136</v>
      </c>
    </row>
    <row r="138" s="11" customFormat="1">
      <c r="A138" s="11"/>
      <c r="B138" s="199"/>
      <c r="C138" s="200"/>
      <c r="D138" s="190" t="s">
        <v>137</v>
      </c>
      <c r="E138" s="201" t="s">
        <v>19</v>
      </c>
      <c r="F138" s="202" t="s">
        <v>446</v>
      </c>
      <c r="G138" s="200"/>
      <c r="H138" s="203">
        <v>0.017999999999999999</v>
      </c>
      <c r="I138" s="204"/>
      <c r="J138" s="200"/>
      <c r="K138" s="200"/>
      <c r="L138" s="205"/>
      <c r="M138" s="206"/>
      <c r="N138" s="207"/>
      <c r="O138" s="207"/>
      <c r="P138" s="207"/>
      <c r="Q138" s="207"/>
      <c r="R138" s="207"/>
      <c r="S138" s="207"/>
      <c r="T138" s="208"/>
      <c r="U138" s="11"/>
      <c r="V138" s="11"/>
      <c r="W138" s="11"/>
      <c r="X138" s="11"/>
      <c r="Y138" s="11"/>
      <c r="Z138" s="11"/>
      <c r="AA138" s="11"/>
      <c r="AB138" s="11"/>
      <c r="AC138" s="11"/>
      <c r="AD138" s="11"/>
      <c r="AE138" s="11"/>
      <c r="AT138" s="209" t="s">
        <v>137</v>
      </c>
      <c r="AU138" s="209" t="s">
        <v>72</v>
      </c>
      <c r="AV138" s="11" t="s">
        <v>82</v>
      </c>
      <c r="AW138" s="11" t="s">
        <v>33</v>
      </c>
      <c r="AX138" s="11" t="s">
        <v>72</v>
      </c>
      <c r="AY138" s="209" t="s">
        <v>136</v>
      </c>
    </row>
    <row r="139" s="12" customFormat="1">
      <c r="A139" s="12"/>
      <c r="B139" s="210"/>
      <c r="C139" s="211"/>
      <c r="D139" s="190" t="s">
        <v>137</v>
      </c>
      <c r="E139" s="212" t="s">
        <v>19</v>
      </c>
      <c r="F139" s="213" t="s">
        <v>140</v>
      </c>
      <c r="G139" s="211"/>
      <c r="H139" s="214">
        <v>0.017999999999999999</v>
      </c>
      <c r="I139" s="215"/>
      <c r="J139" s="211"/>
      <c r="K139" s="211"/>
      <c r="L139" s="216"/>
      <c r="M139" s="217"/>
      <c r="N139" s="218"/>
      <c r="O139" s="218"/>
      <c r="P139" s="218"/>
      <c r="Q139" s="218"/>
      <c r="R139" s="218"/>
      <c r="S139" s="218"/>
      <c r="T139" s="219"/>
      <c r="U139" s="12"/>
      <c r="V139" s="12"/>
      <c r="W139" s="12"/>
      <c r="X139" s="12"/>
      <c r="Y139" s="12"/>
      <c r="Z139" s="12"/>
      <c r="AA139" s="12"/>
      <c r="AB139" s="12"/>
      <c r="AC139" s="12"/>
      <c r="AD139" s="12"/>
      <c r="AE139" s="12"/>
      <c r="AT139" s="220" t="s">
        <v>137</v>
      </c>
      <c r="AU139" s="220" t="s">
        <v>72</v>
      </c>
      <c r="AV139" s="12" t="s">
        <v>135</v>
      </c>
      <c r="AW139" s="12" t="s">
        <v>33</v>
      </c>
      <c r="AX139" s="12" t="s">
        <v>80</v>
      </c>
      <c r="AY139" s="220" t="s">
        <v>136</v>
      </c>
    </row>
    <row r="140" s="2" customFormat="1" ht="16.5" customHeight="1">
      <c r="A140" s="37"/>
      <c r="B140" s="38"/>
      <c r="C140" s="175" t="s">
        <v>167</v>
      </c>
      <c r="D140" s="175" t="s">
        <v>130</v>
      </c>
      <c r="E140" s="176" t="s">
        <v>186</v>
      </c>
      <c r="F140" s="177" t="s">
        <v>187</v>
      </c>
      <c r="G140" s="178" t="s">
        <v>182</v>
      </c>
      <c r="H140" s="179">
        <v>0.034000000000000002</v>
      </c>
      <c r="I140" s="180"/>
      <c r="J140" s="181">
        <f>ROUND(I140*H140,2)</f>
        <v>0</v>
      </c>
      <c r="K140" s="177" t="s">
        <v>134</v>
      </c>
      <c r="L140" s="43"/>
      <c r="M140" s="182" t="s">
        <v>19</v>
      </c>
      <c r="N140" s="183" t="s">
        <v>43</v>
      </c>
      <c r="O140" s="83"/>
      <c r="P140" s="184">
        <f>O140*H140</f>
        <v>0</v>
      </c>
      <c r="Q140" s="184">
        <v>0</v>
      </c>
      <c r="R140" s="184">
        <f>Q140*H140</f>
        <v>0</v>
      </c>
      <c r="S140" s="184">
        <v>0</v>
      </c>
      <c r="T140" s="185">
        <f>S140*H140</f>
        <v>0</v>
      </c>
      <c r="U140" s="37"/>
      <c r="V140" s="37"/>
      <c r="W140" s="37"/>
      <c r="X140" s="37"/>
      <c r="Y140" s="37"/>
      <c r="Z140" s="37"/>
      <c r="AA140" s="37"/>
      <c r="AB140" s="37"/>
      <c r="AC140" s="37"/>
      <c r="AD140" s="37"/>
      <c r="AE140" s="37"/>
      <c r="AR140" s="186" t="s">
        <v>135</v>
      </c>
      <c r="AT140" s="186" t="s">
        <v>130</v>
      </c>
      <c r="AU140" s="186" t="s">
        <v>72</v>
      </c>
      <c r="AY140" s="16" t="s">
        <v>136</v>
      </c>
      <c r="BE140" s="187">
        <f>IF(N140="základní",J140,0)</f>
        <v>0</v>
      </c>
      <c r="BF140" s="187">
        <f>IF(N140="snížená",J140,0)</f>
        <v>0</v>
      </c>
      <c r="BG140" s="187">
        <f>IF(N140="zákl. přenesená",J140,0)</f>
        <v>0</v>
      </c>
      <c r="BH140" s="187">
        <f>IF(N140="sníž. přenesená",J140,0)</f>
        <v>0</v>
      </c>
      <c r="BI140" s="187">
        <f>IF(N140="nulová",J140,0)</f>
        <v>0</v>
      </c>
      <c r="BJ140" s="16" t="s">
        <v>80</v>
      </c>
      <c r="BK140" s="187">
        <f>ROUND(I140*H140,2)</f>
        <v>0</v>
      </c>
      <c r="BL140" s="16" t="s">
        <v>135</v>
      </c>
      <c r="BM140" s="186" t="s">
        <v>287</v>
      </c>
    </row>
    <row r="141" s="10" customFormat="1">
      <c r="A141" s="10"/>
      <c r="B141" s="188"/>
      <c r="C141" s="189"/>
      <c r="D141" s="190" t="s">
        <v>137</v>
      </c>
      <c r="E141" s="191" t="s">
        <v>19</v>
      </c>
      <c r="F141" s="192" t="s">
        <v>412</v>
      </c>
      <c r="G141" s="189"/>
      <c r="H141" s="191" t="s">
        <v>19</v>
      </c>
      <c r="I141" s="193"/>
      <c r="J141" s="189"/>
      <c r="K141" s="189"/>
      <c r="L141" s="194"/>
      <c r="M141" s="195"/>
      <c r="N141" s="196"/>
      <c r="O141" s="196"/>
      <c r="P141" s="196"/>
      <c r="Q141" s="196"/>
      <c r="R141" s="196"/>
      <c r="S141" s="196"/>
      <c r="T141" s="197"/>
      <c r="U141" s="10"/>
      <c r="V141" s="10"/>
      <c r="W141" s="10"/>
      <c r="X141" s="10"/>
      <c r="Y141" s="10"/>
      <c r="Z141" s="10"/>
      <c r="AA141" s="10"/>
      <c r="AB141" s="10"/>
      <c r="AC141" s="10"/>
      <c r="AD141" s="10"/>
      <c r="AE141" s="10"/>
      <c r="AT141" s="198" t="s">
        <v>137</v>
      </c>
      <c r="AU141" s="198" t="s">
        <v>72</v>
      </c>
      <c r="AV141" s="10" t="s">
        <v>80</v>
      </c>
      <c r="AW141" s="10" t="s">
        <v>33</v>
      </c>
      <c r="AX141" s="10" t="s">
        <v>72</v>
      </c>
      <c r="AY141" s="198" t="s">
        <v>136</v>
      </c>
    </row>
    <row r="142" s="11" customFormat="1">
      <c r="A142" s="11"/>
      <c r="B142" s="199"/>
      <c r="C142" s="200"/>
      <c r="D142" s="190" t="s">
        <v>137</v>
      </c>
      <c r="E142" s="201" t="s">
        <v>19</v>
      </c>
      <c r="F142" s="202" t="s">
        <v>447</v>
      </c>
      <c r="G142" s="200"/>
      <c r="H142" s="203">
        <v>0.034000000000000002</v>
      </c>
      <c r="I142" s="204"/>
      <c r="J142" s="200"/>
      <c r="K142" s="200"/>
      <c r="L142" s="205"/>
      <c r="M142" s="206"/>
      <c r="N142" s="207"/>
      <c r="O142" s="207"/>
      <c r="P142" s="207"/>
      <c r="Q142" s="207"/>
      <c r="R142" s="207"/>
      <c r="S142" s="207"/>
      <c r="T142" s="208"/>
      <c r="U142" s="11"/>
      <c r="V142" s="11"/>
      <c r="W142" s="11"/>
      <c r="X142" s="11"/>
      <c r="Y142" s="11"/>
      <c r="Z142" s="11"/>
      <c r="AA142" s="11"/>
      <c r="AB142" s="11"/>
      <c r="AC142" s="11"/>
      <c r="AD142" s="11"/>
      <c r="AE142" s="11"/>
      <c r="AT142" s="209" t="s">
        <v>137</v>
      </c>
      <c r="AU142" s="209" t="s">
        <v>72</v>
      </c>
      <c r="AV142" s="11" t="s">
        <v>82</v>
      </c>
      <c r="AW142" s="11" t="s">
        <v>33</v>
      </c>
      <c r="AX142" s="11" t="s">
        <v>72</v>
      </c>
      <c r="AY142" s="209" t="s">
        <v>136</v>
      </c>
    </row>
    <row r="143" s="12" customFormat="1">
      <c r="A143" s="12"/>
      <c r="B143" s="210"/>
      <c r="C143" s="211"/>
      <c r="D143" s="190" t="s">
        <v>137</v>
      </c>
      <c r="E143" s="212" t="s">
        <v>19</v>
      </c>
      <c r="F143" s="213" t="s">
        <v>140</v>
      </c>
      <c r="G143" s="211"/>
      <c r="H143" s="214">
        <v>0.034000000000000002</v>
      </c>
      <c r="I143" s="215"/>
      <c r="J143" s="211"/>
      <c r="K143" s="211"/>
      <c r="L143" s="216"/>
      <c r="M143" s="217"/>
      <c r="N143" s="218"/>
      <c r="O143" s="218"/>
      <c r="P143" s="218"/>
      <c r="Q143" s="218"/>
      <c r="R143" s="218"/>
      <c r="S143" s="218"/>
      <c r="T143" s="219"/>
      <c r="U143" s="12"/>
      <c r="V143" s="12"/>
      <c r="W143" s="12"/>
      <c r="X143" s="12"/>
      <c r="Y143" s="12"/>
      <c r="Z143" s="12"/>
      <c r="AA143" s="12"/>
      <c r="AB143" s="12"/>
      <c r="AC143" s="12"/>
      <c r="AD143" s="12"/>
      <c r="AE143" s="12"/>
      <c r="AT143" s="220" t="s">
        <v>137</v>
      </c>
      <c r="AU143" s="220" t="s">
        <v>72</v>
      </c>
      <c r="AV143" s="12" t="s">
        <v>135</v>
      </c>
      <c r="AW143" s="12" t="s">
        <v>33</v>
      </c>
      <c r="AX143" s="12" t="s">
        <v>80</v>
      </c>
      <c r="AY143" s="220" t="s">
        <v>136</v>
      </c>
    </row>
    <row r="144" s="2" customFormat="1" ht="16.5" customHeight="1">
      <c r="A144" s="37"/>
      <c r="B144" s="38"/>
      <c r="C144" s="175" t="s">
        <v>8</v>
      </c>
      <c r="D144" s="175" t="s">
        <v>130</v>
      </c>
      <c r="E144" s="176" t="s">
        <v>448</v>
      </c>
      <c r="F144" s="177" t="s">
        <v>449</v>
      </c>
      <c r="G144" s="178" t="s">
        <v>237</v>
      </c>
      <c r="H144" s="179">
        <v>259.02999999999997</v>
      </c>
      <c r="I144" s="180"/>
      <c r="J144" s="181">
        <f>ROUND(I144*H144,2)</f>
        <v>0</v>
      </c>
      <c r="K144" s="177" t="s">
        <v>134</v>
      </c>
      <c r="L144" s="43"/>
      <c r="M144" s="182" t="s">
        <v>19</v>
      </c>
      <c r="N144" s="183" t="s">
        <v>43</v>
      </c>
      <c r="O144" s="83"/>
      <c r="P144" s="184">
        <f>O144*H144</f>
        <v>0</v>
      </c>
      <c r="Q144" s="184">
        <v>0</v>
      </c>
      <c r="R144" s="184">
        <f>Q144*H144</f>
        <v>0</v>
      </c>
      <c r="S144" s="184">
        <v>0</v>
      </c>
      <c r="T144" s="185">
        <f>S144*H144</f>
        <v>0</v>
      </c>
      <c r="U144" s="37"/>
      <c r="V144" s="37"/>
      <c r="W144" s="37"/>
      <c r="X144" s="37"/>
      <c r="Y144" s="37"/>
      <c r="Z144" s="37"/>
      <c r="AA144" s="37"/>
      <c r="AB144" s="37"/>
      <c r="AC144" s="37"/>
      <c r="AD144" s="37"/>
      <c r="AE144" s="37"/>
      <c r="AR144" s="186" t="s">
        <v>135</v>
      </c>
      <c r="AT144" s="186" t="s">
        <v>130</v>
      </c>
      <c r="AU144" s="186" t="s">
        <v>72</v>
      </c>
      <c r="AY144" s="16" t="s">
        <v>136</v>
      </c>
      <c r="BE144" s="187">
        <f>IF(N144="základní",J144,0)</f>
        <v>0</v>
      </c>
      <c r="BF144" s="187">
        <f>IF(N144="snížená",J144,0)</f>
        <v>0</v>
      </c>
      <c r="BG144" s="187">
        <f>IF(N144="zákl. přenesená",J144,0)</f>
        <v>0</v>
      </c>
      <c r="BH144" s="187">
        <f>IF(N144="sníž. přenesená",J144,0)</f>
        <v>0</v>
      </c>
      <c r="BI144" s="187">
        <f>IF(N144="nulová",J144,0)</f>
        <v>0</v>
      </c>
      <c r="BJ144" s="16" t="s">
        <v>80</v>
      </c>
      <c r="BK144" s="187">
        <f>ROUND(I144*H144,2)</f>
        <v>0</v>
      </c>
      <c r="BL144" s="16" t="s">
        <v>135</v>
      </c>
      <c r="BM144" s="186" t="s">
        <v>214</v>
      </c>
    </row>
    <row r="145" s="10" customFormat="1">
      <c r="A145" s="10"/>
      <c r="B145" s="188"/>
      <c r="C145" s="189"/>
      <c r="D145" s="190" t="s">
        <v>137</v>
      </c>
      <c r="E145" s="191" t="s">
        <v>19</v>
      </c>
      <c r="F145" s="192" t="s">
        <v>450</v>
      </c>
      <c r="G145" s="189"/>
      <c r="H145" s="191" t="s">
        <v>19</v>
      </c>
      <c r="I145" s="193"/>
      <c r="J145" s="189"/>
      <c r="K145" s="189"/>
      <c r="L145" s="194"/>
      <c r="M145" s="195"/>
      <c r="N145" s="196"/>
      <c r="O145" s="196"/>
      <c r="P145" s="196"/>
      <c r="Q145" s="196"/>
      <c r="R145" s="196"/>
      <c r="S145" s="196"/>
      <c r="T145" s="197"/>
      <c r="U145" s="10"/>
      <c r="V145" s="10"/>
      <c r="W145" s="10"/>
      <c r="X145" s="10"/>
      <c r="Y145" s="10"/>
      <c r="Z145" s="10"/>
      <c r="AA145" s="10"/>
      <c r="AB145" s="10"/>
      <c r="AC145" s="10"/>
      <c r="AD145" s="10"/>
      <c r="AE145" s="10"/>
      <c r="AT145" s="198" t="s">
        <v>137</v>
      </c>
      <c r="AU145" s="198" t="s">
        <v>72</v>
      </c>
      <c r="AV145" s="10" t="s">
        <v>80</v>
      </c>
      <c r="AW145" s="10" t="s">
        <v>33</v>
      </c>
      <c r="AX145" s="10" t="s">
        <v>72</v>
      </c>
      <c r="AY145" s="198" t="s">
        <v>136</v>
      </c>
    </row>
    <row r="146" s="10" customFormat="1">
      <c r="A146" s="10"/>
      <c r="B146" s="188"/>
      <c r="C146" s="189"/>
      <c r="D146" s="190" t="s">
        <v>137</v>
      </c>
      <c r="E146" s="191" t="s">
        <v>19</v>
      </c>
      <c r="F146" s="192" t="s">
        <v>451</v>
      </c>
      <c r="G146" s="189"/>
      <c r="H146" s="191" t="s">
        <v>19</v>
      </c>
      <c r="I146" s="193"/>
      <c r="J146" s="189"/>
      <c r="K146" s="189"/>
      <c r="L146" s="194"/>
      <c r="M146" s="195"/>
      <c r="N146" s="196"/>
      <c r="O146" s="196"/>
      <c r="P146" s="196"/>
      <c r="Q146" s="196"/>
      <c r="R146" s="196"/>
      <c r="S146" s="196"/>
      <c r="T146" s="197"/>
      <c r="U146" s="10"/>
      <c r="V146" s="10"/>
      <c r="W146" s="10"/>
      <c r="X146" s="10"/>
      <c r="Y146" s="10"/>
      <c r="Z146" s="10"/>
      <c r="AA146" s="10"/>
      <c r="AB146" s="10"/>
      <c r="AC146" s="10"/>
      <c r="AD146" s="10"/>
      <c r="AE146" s="10"/>
      <c r="AT146" s="198" t="s">
        <v>137</v>
      </c>
      <c r="AU146" s="198" t="s">
        <v>72</v>
      </c>
      <c r="AV146" s="10" t="s">
        <v>80</v>
      </c>
      <c r="AW146" s="10" t="s">
        <v>33</v>
      </c>
      <c r="AX146" s="10" t="s">
        <v>72</v>
      </c>
      <c r="AY146" s="198" t="s">
        <v>136</v>
      </c>
    </row>
    <row r="147" s="10" customFormat="1">
      <c r="A147" s="10"/>
      <c r="B147" s="188"/>
      <c r="C147" s="189"/>
      <c r="D147" s="190" t="s">
        <v>137</v>
      </c>
      <c r="E147" s="191" t="s">
        <v>19</v>
      </c>
      <c r="F147" s="192" t="s">
        <v>452</v>
      </c>
      <c r="G147" s="189"/>
      <c r="H147" s="191" t="s">
        <v>19</v>
      </c>
      <c r="I147" s="193"/>
      <c r="J147" s="189"/>
      <c r="K147" s="189"/>
      <c r="L147" s="194"/>
      <c r="M147" s="195"/>
      <c r="N147" s="196"/>
      <c r="O147" s="196"/>
      <c r="P147" s="196"/>
      <c r="Q147" s="196"/>
      <c r="R147" s="196"/>
      <c r="S147" s="196"/>
      <c r="T147" s="197"/>
      <c r="U147" s="10"/>
      <c r="V147" s="10"/>
      <c r="W147" s="10"/>
      <c r="X147" s="10"/>
      <c r="Y147" s="10"/>
      <c r="Z147" s="10"/>
      <c r="AA147" s="10"/>
      <c r="AB147" s="10"/>
      <c r="AC147" s="10"/>
      <c r="AD147" s="10"/>
      <c r="AE147" s="10"/>
      <c r="AT147" s="198" t="s">
        <v>137</v>
      </c>
      <c r="AU147" s="198" t="s">
        <v>72</v>
      </c>
      <c r="AV147" s="10" t="s">
        <v>80</v>
      </c>
      <c r="AW147" s="10" t="s">
        <v>33</v>
      </c>
      <c r="AX147" s="10" t="s">
        <v>72</v>
      </c>
      <c r="AY147" s="198" t="s">
        <v>136</v>
      </c>
    </row>
    <row r="148" s="10" customFormat="1">
      <c r="A148" s="10"/>
      <c r="B148" s="188"/>
      <c r="C148" s="189"/>
      <c r="D148" s="190" t="s">
        <v>137</v>
      </c>
      <c r="E148" s="191" t="s">
        <v>19</v>
      </c>
      <c r="F148" s="192" t="s">
        <v>453</v>
      </c>
      <c r="G148" s="189"/>
      <c r="H148" s="191" t="s">
        <v>19</v>
      </c>
      <c r="I148" s="193"/>
      <c r="J148" s="189"/>
      <c r="K148" s="189"/>
      <c r="L148" s="194"/>
      <c r="M148" s="195"/>
      <c r="N148" s="196"/>
      <c r="O148" s="196"/>
      <c r="P148" s="196"/>
      <c r="Q148" s="196"/>
      <c r="R148" s="196"/>
      <c r="S148" s="196"/>
      <c r="T148" s="197"/>
      <c r="U148" s="10"/>
      <c r="V148" s="10"/>
      <c r="W148" s="10"/>
      <c r="X148" s="10"/>
      <c r="Y148" s="10"/>
      <c r="Z148" s="10"/>
      <c r="AA148" s="10"/>
      <c r="AB148" s="10"/>
      <c r="AC148" s="10"/>
      <c r="AD148" s="10"/>
      <c r="AE148" s="10"/>
      <c r="AT148" s="198" t="s">
        <v>137</v>
      </c>
      <c r="AU148" s="198" t="s">
        <v>72</v>
      </c>
      <c r="AV148" s="10" t="s">
        <v>80</v>
      </c>
      <c r="AW148" s="10" t="s">
        <v>33</v>
      </c>
      <c r="AX148" s="10" t="s">
        <v>72</v>
      </c>
      <c r="AY148" s="198" t="s">
        <v>136</v>
      </c>
    </row>
    <row r="149" s="10" customFormat="1">
      <c r="A149" s="10"/>
      <c r="B149" s="188"/>
      <c r="C149" s="189"/>
      <c r="D149" s="190" t="s">
        <v>137</v>
      </c>
      <c r="E149" s="191" t="s">
        <v>19</v>
      </c>
      <c r="F149" s="192" t="s">
        <v>454</v>
      </c>
      <c r="G149" s="189"/>
      <c r="H149" s="191" t="s">
        <v>19</v>
      </c>
      <c r="I149" s="193"/>
      <c r="J149" s="189"/>
      <c r="K149" s="189"/>
      <c r="L149" s="194"/>
      <c r="M149" s="195"/>
      <c r="N149" s="196"/>
      <c r="O149" s="196"/>
      <c r="P149" s="196"/>
      <c r="Q149" s="196"/>
      <c r="R149" s="196"/>
      <c r="S149" s="196"/>
      <c r="T149" s="197"/>
      <c r="U149" s="10"/>
      <c r="V149" s="10"/>
      <c r="W149" s="10"/>
      <c r="X149" s="10"/>
      <c r="Y149" s="10"/>
      <c r="Z149" s="10"/>
      <c r="AA149" s="10"/>
      <c r="AB149" s="10"/>
      <c r="AC149" s="10"/>
      <c r="AD149" s="10"/>
      <c r="AE149" s="10"/>
      <c r="AT149" s="198" t="s">
        <v>137</v>
      </c>
      <c r="AU149" s="198" t="s">
        <v>72</v>
      </c>
      <c r="AV149" s="10" t="s">
        <v>80</v>
      </c>
      <c r="AW149" s="10" t="s">
        <v>33</v>
      </c>
      <c r="AX149" s="10" t="s">
        <v>72</v>
      </c>
      <c r="AY149" s="198" t="s">
        <v>136</v>
      </c>
    </row>
    <row r="150" s="11" customFormat="1">
      <c r="A150" s="11"/>
      <c r="B150" s="199"/>
      <c r="C150" s="200"/>
      <c r="D150" s="190" t="s">
        <v>137</v>
      </c>
      <c r="E150" s="201" t="s">
        <v>19</v>
      </c>
      <c r="F150" s="202" t="s">
        <v>455</v>
      </c>
      <c r="G150" s="200"/>
      <c r="H150" s="203">
        <v>259.02999999999997</v>
      </c>
      <c r="I150" s="204"/>
      <c r="J150" s="200"/>
      <c r="K150" s="200"/>
      <c r="L150" s="205"/>
      <c r="M150" s="206"/>
      <c r="N150" s="207"/>
      <c r="O150" s="207"/>
      <c r="P150" s="207"/>
      <c r="Q150" s="207"/>
      <c r="R150" s="207"/>
      <c r="S150" s="207"/>
      <c r="T150" s="208"/>
      <c r="U150" s="11"/>
      <c r="V150" s="11"/>
      <c r="W150" s="11"/>
      <c r="X150" s="11"/>
      <c r="Y150" s="11"/>
      <c r="Z150" s="11"/>
      <c r="AA150" s="11"/>
      <c r="AB150" s="11"/>
      <c r="AC150" s="11"/>
      <c r="AD150" s="11"/>
      <c r="AE150" s="11"/>
      <c r="AT150" s="209" t="s">
        <v>137</v>
      </c>
      <c r="AU150" s="209" t="s">
        <v>72</v>
      </c>
      <c r="AV150" s="11" t="s">
        <v>82</v>
      </c>
      <c r="AW150" s="11" t="s">
        <v>33</v>
      </c>
      <c r="AX150" s="11" t="s">
        <v>72</v>
      </c>
      <c r="AY150" s="209" t="s">
        <v>136</v>
      </c>
    </row>
    <row r="151" s="12" customFormat="1">
      <c r="A151" s="12"/>
      <c r="B151" s="210"/>
      <c r="C151" s="211"/>
      <c r="D151" s="190" t="s">
        <v>137</v>
      </c>
      <c r="E151" s="212" t="s">
        <v>19</v>
      </c>
      <c r="F151" s="213" t="s">
        <v>140</v>
      </c>
      <c r="G151" s="211"/>
      <c r="H151" s="214">
        <v>259.02999999999997</v>
      </c>
      <c r="I151" s="215"/>
      <c r="J151" s="211"/>
      <c r="K151" s="211"/>
      <c r="L151" s="216"/>
      <c r="M151" s="217"/>
      <c r="N151" s="218"/>
      <c r="O151" s="218"/>
      <c r="P151" s="218"/>
      <c r="Q151" s="218"/>
      <c r="R151" s="218"/>
      <c r="S151" s="218"/>
      <c r="T151" s="219"/>
      <c r="U151" s="12"/>
      <c r="V151" s="12"/>
      <c r="W151" s="12"/>
      <c r="X151" s="12"/>
      <c r="Y151" s="12"/>
      <c r="Z151" s="12"/>
      <c r="AA151" s="12"/>
      <c r="AB151" s="12"/>
      <c r="AC151" s="12"/>
      <c r="AD151" s="12"/>
      <c r="AE151" s="12"/>
      <c r="AT151" s="220" t="s">
        <v>137</v>
      </c>
      <c r="AU151" s="220" t="s">
        <v>72</v>
      </c>
      <c r="AV151" s="12" t="s">
        <v>135</v>
      </c>
      <c r="AW151" s="12" t="s">
        <v>33</v>
      </c>
      <c r="AX151" s="12" t="s">
        <v>80</v>
      </c>
      <c r="AY151" s="220" t="s">
        <v>136</v>
      </c>
    </row>
    <row r="152" s="2" customFormat="1" ht="16.5" customHeight="1">
      <c r="A152" s="37"/>
      <c r="B152" s="38"/>
      <c r="C152" s="175" t="s">
        <v>172</v>
      </c>
      <c r="D152" s="175" t="s">
        <v>130</v>
      </c>
      <c r="E152" s="176" t="s">
        <v>193</v>
      </c>
      <c r="F152" s="177" t="s">
        <v>194</v>
      </c>
      <c r="G152" s="178" t="s">
        <v>195</v>
      </c>
      <c r="H152" s="179">
        <v>234</v>
      </c>
      <c r="I152" s="180"/>
      <c r="J152" s="181">
        <f>ROUND(I152*H152,2)</f>
        <v>0</v>
      </c>
      <c r="K152" s="177" t="s">
        <v>134</v>
      </c>
      <c r="L152" s="43"/>
      <c r="M152" s="182" t="s">
        <v>19</v>
      </c>
      <c r="N152" s="183" t="s">
        <v>43</v>
      </c>
      <c r="O152" s="83"/>
      <c r="P152" s="184">
        <f>O152*H152</f>
        <v>0</v>
      </c>
      <c r="Q152" s="184">
        <v>0</v>
      </c>
      <c r="R152" s="184">
        <f>Q152*H152</f>
        <v>0</v>
      </c>
      <c r="S152" s="184">
        <v>0</v>
      </c>
      <c r="T152" s="185">
        <f>S152*H152</f>
        <v>0</v>
      </c>
      <c r="U152" s="37"/>
      <c r="V152" s="37"/>
      <c r="W152" s="37"/>
      <c r="X152" s="37"/>
      <c r="Y152" s="37"/>
      <c r="Z152" s="37"/>
      <c r="AA152" s="37"/>
      <c r="AB152" s="37"/>
      <c r="AC152" s="37"/>
      <c r="AD152" s="37"/>
      <c r="AE152" s="37"/>
      <c r="AR152" s="186" t="s">
        <v>135</v>
      </c>
      <c r="AT152" s="186" t="s">
        <v>130</v>
      </c>
      <c r="AU152" s="186" t="s">
        <v>72</v>
      </c>
      <c r="AY152" s="16" t="s">
        <v>136</v>
      </c>
      <c r="BE152" s="187">
        <f>IF(N152="základní",J152,0)</f>
        <v>0</v>
      </c>
      <c r="BF152" s="187">
        <f>IF(N152="snížená",J152,0)</f>
        <v>0</v>
      </c>
      <c r="BG152" s="187">
        <f>IF(N152="zákl. přenesená",J152,0)</f>
        <v>0</v>
      </c>
      <c r="BH152" s="187">
        <f>IF(N152="sníž. přenesená",J152,0)</f>
        <v>0</v>
      </c>
      <c r="BI152" s="187">
        <f>IF(N152="nulová",J152,0)</f>
        <v>0</v>
      </c>
      <c r="BJ152" s="16" t="s">
        <v>80</v>
      </c>
      <c r="BK152" s="187">
        <f>ROUND(I152*H152,2)</f>
        <v>0</v>
      </c>
      <c r="BL152" s="16" t="s">
        <v>135</v>
      </c>
      <c r="BM152" s="186" t="s">
        <v>219</v>
      </c>
    </row>
    <row r="153" s="11" customFormat="1">
      <c r="A153" s="11"/>
      <c r="B153" s="199"/>
      <c r="C153" s="200"/>
      <c r="D153" s="190" t="s">
        <v>137</v>
      </c>
      <c r="E153" s="201" t="s">
        <v>19</v>
      </c>
      <c r="F153" s="202" t="s">
        <v>456</v>
      </c>
      <c r="G153" s="200"/>
      <c r="H153" s="203">
        <v>234</v>
      </c>
      <c r="I153" s="204"/>
      <c r="J153" s="200"/>
      <c r="K153" s="200"/>
      <c r="L153" s="205"/>
      <c r="M153" s="206"/>
      <c r="N153" s="207"/>
      <c r="O153" s="207"/>
      <c r="P153" s="207"/>
      <c r="Q153" s="207"/>
      <c r="R153" s="207"/>
      <c r="S153" s="207"/>
      <c r="T153" s="208"/>
      <c r="U153" s="11"/>
      <c r="V153" s="11"/>
      <c r="W153" s="11"/>
      <c r="X153" s="11"/>
      <c r="Y153" s="11"/>
      <c r="Z153" s="11"/>
      <c r="AA153" s="11"/>
      <c r="AB153" s="11"/>
      <c r="AC153" s="11"/>
      <c r="AD153" s="11"/>
      <c r="AE153" s="11"/>
      <c r="AT153" s="209" t="s">
        <v>137</v>
      </c>
      <c r="AU153" s="209" t="s">
        <v>72</v>
      </c>
      <c r="AV153" s="11" t="s">
        <v>82</v>
      </c>
      <c r="AW153" s="11" t="s">
        <v>33</v>
      </c>
      <c r="AX153" s="11" t="s">
        <v>72</v>
      </c>
      <c r="AY153" s="209" t="s">
        <v>136</v>
      </c>
    </row>
    <row r="154" s="12" customFormat="1">
      <c r="A154" s="12"/>
      <c r="B154" s="210"/>
      <c r="C154" s="211"/>
      <c r="D154" s="190" t="s">
        <v>137</v>
      </c>
      <c r="E154" s="212" t="s">
        <v>19</v>
      </c>
      <c r="F154" s="213" t="s">
        <v>140</v>
      </c>
      <c r="G154" s="211"/>
      <c r="H154" s="214">
        <v>234</v>
      </c>
      <c r="I154" s="215"/>
      <c r="J154" s="211"/>
      <c r="K154" s="211"/>
      <c r="L154" s="216"/>
      <c r="M154" s="217"/>
      <c r="N154" s="218"/>
      <c r="O154" s="218"/>
      <c r="P154" s="218"/>
      <c r="Q154" s="218"/>
      <c r="R154" s="218"/>
      <c r="S154" s="218"/>
      <c r="T154" s="219"/>
      <c r="U154" s="12"/>
      <c r="V154" s="12"/>
      <c r="W154" s="12"/>
      <c r="X154" s="12"/>
      <c r="Y154" s="12"/>
      <c r="Z154" s="12"/>
      <c r="AA154" s="12"/>
      <c r="AB154" s="12"/>
      <c r="AC154" s="12"/>
      <c r="AD154" s="12"/>
      <c r="AE154" s="12"/>
      <c r="AT154" s="220" t="s">
        <v>137</v>
      </c>
      <c r="AU154" s="220" t="s">
        <v>72</v>
      </c>
      <c r="AV154" s="12" t="s">
        <v>135</v>
      </c>
      <c r="AW154" s="12" t="s">
        <v>33</v>
      </c>
      <c r="AX154" s="12" t="s">
        <v>80</v>
      </c>
      <c r="AY154" s="220" t="s">
        <v>136</v>
      </c>
    </row>
    <row r="155" s="2" customFormat="1" ht="33" customHeight="1">
      <c r="A155" s="37"/>
      <c r="B155" s="38"/>
      <c r="C155" s="175" t="s">
        <v>224</v>
      </c>
      <c r="D155" s="175" t="s">
        <v>130</v>
      </c>
      <c r="E155" s="176" t="s">
        <v>198</v>
      </c>
      <c r="F155" s="177" t="s">
        <v>199</v>
      </c>
      <c r="G155" s="178" t="s">
        <v>149</v>
      </c>
      <c r="H155" s="179">
        <v>443.91300000000001</v>
      </c>
      <c r="I155" s="180"/>
      <c r="J155" s="181">
        <f>ROUND(I155*H155,2)</f>
        <v>0</v>
      </c>
      <c r="K155" s="177" t="s">
        <v>134</v>
      </c>
      <c r="L155" s="43"/>
      <c r="M155" s="182" t="s">
        <v>19</v>
      </c>
      <c r="N155" s="183" t="s">
        <v>43</v>
      </c>
      <c r="O155" s="83"/>
      <c r="P155" s="184">
        <f>O155*H155</f>
        <v>0</v>
      </c>
      <c r="Q155" s="184">
        <v>0</v>
      </c>
      <c r="R155" s="184">
        <f>Q155*H155</f>
        <v>0</v>
      </c>
      <c r="S155" s="184">
        <v>0</v>
      </c>
      <c r="T155" s="185">
        <f>S155*H155</f>
        <v>0</v>
      </c>
      <c r="U155" s="37"/>
      <c r="V155" s="37"/>
      <c r="W155" s="37"/>
      <c r="X155" s="37"/>
      <c r="Y155" s="37"/>
      <c r="Z155" s="37"/>
      <c r="AA155" s="37"/>
      <c r="AB155" s="37"/>
      <c r="AC155" s="37"/>
      <c r="AD155" s="37"/>
      <c r="AE155" s="37"/>
      <c r="AR155" s="186" t="s">
        <v>135</v>
      </c>
      <c r="AT155" s="186" t="s">
        <v>130</v>
      </c>
      <c r="AU155" s="186" t="s">
        <v>72</v>
      </c>
      <c r="AY155" s="16" t="s">
        <v>136</v>
      </c>
      <c r="BE155" s="187">
        <f>IF(N155="základní",J155,0)</f>
        <v>0</v>
      </c>
      <c r="BF155" s="187">
        <f>IF(N155="snížená",J155,0)</f>
        <v>0</v>
      </c>
      <c r="BG155" s="187">
        <f>IF(N155="zákl. přenesená",J155,0)</f>
        <v>0</v>
      </c>
      <c r="BH155" s="187">
        <f>IF(N155="sníž. přenesená",J155,0)</f>
        <v>0</v>
      </c>
      <c r="BI155" s="187">
        <f>IF(N155="nulová",J155,0)</f>
        <v>0</v>
      </c>
      <c r="BJ155" s="16" t="s">
        <v>80</v>
      </c>
      <c r="BK155" s="187">
        <f>ROUND(I155*H155,2)</f>
        <v>0</v>
      </c>
      <c r="BL155" s="16" t="s">
        <v>135</v>
      </c>
      <c r="BM155" s="186" t="s">
        <v>228</v>
      </c>
    </row>
    <row r="156" s="10" customFormat="1">
      <c r="A156" s="10"/>
      <c r="B156" s="188"/>
      <c r="C156" s="189"/>
      <c r="D156" s="190" t="s">
        <v>137</v>
      </c>
      <c r="E156" s="191" t="s">
        <v>19</v>
      </c>
      <c r="F156" s="192" t="s">
        <v>457</v>
      </c>
      <c r="G156" s="189"/>
      <c r="H156" s="191" t="s">
        <v>19</v>
      </c>
      <c r="I156" s="193"/>
      <c r="J156" s="189"/>
      <c r="K156" s="189"/>
      <c r="L156" s="194"/>
      <c r="M156" s="195"/>
      <c r="N156" s="196"/>
      <c r="O156" s="196"/>
      <c r="P156" s="196"/>
      <c r="Q156" s="196"/>
      <c r="R156" s="196"/>
      <c r="S156" s="196"/>
      <c r="T156" s="197"/>
      <c r="U156" s="10"/>
      <c r="V156" s="10"/>
      <c r="W156" s="10"/>
      <c r="X156" s="10"/>
      <c r="Y156" s="10"/>
      <c r="Z156" s="10"/>
      <c r="AA156" s="10"/>
      <c r="AB156" s="10"/>
      <c r="AC156" s="10"/>
      <c r="AD156" s="10"/>
      <c r="AE156" s="10"/>
      <c r="AT156" s="198" t="s">
        <v>137</v>
      </c>
      <c r="AU156" s="198" t="s">
        <v>72</v>
      </c>
      <c r="AV156" s="10" t="s">
        <v>80</v>
      </c>
      <c r="AW156" s="10" t="s">
        <v>33</v>
      </c>
      <c r="AX156" s="10" t="s">
        <v>72</v>
      </c>
      <c r="AY156" s="198" t="s">
        <v>136</v>
      </c>
    </row>
    <row r="157" s="11" customFormat="1">
      <c r="A157" s="11"/>
      <c r="B157" s="199"/>
      <c r="C157" s="200"/>
      <c r="D157" s="190" t="s">
        <v>137</v>
      </c>
      <c r="E157" s="201" t="s">
        <v>19</v>
      </c>
      <c r="F157" s="202" t="s">
        <v>458</v>
      </c>
      <c r="G157" s="200"/>
      <c r="H157" s="203">
        <v>443.91300000000001</v>
      </c>
      <c r="I157" s="204"/>
      <c r="J157" s="200"/>
      <c r="K157" s="200"/>
      <c r="L157" s="205"/>
      <c r="M157" s="206"/>
      <c r="N157" s="207"/>
      <c r="O157" s="207"/>
      <c r="P157" s="207"/>
      <c r="Q157" s="207"/>
      <c r="R157" s="207"/>
      <c r="S157" s="207"/>
      <c r="T157" s="208"/>
      <c r="U157" s="11"/>
      <c r="V157" s="11"/>
      <c r="W157" s="11"/>
      <c r="X157" s="11"/>
      <c r="Y157" s="11"/>
      <c r="Z157" s="11"/>
      <c r="AA157" s="11"/>
      <c r="AB157" s="11"/>
      <c r="AC157" s="11"/>
      <c r="AD157" s="11"/>
      <c r="AE157" s="11"/>
      <c r="AT157" s="209" t="s">
        <v>137</v>
      </c>
      <c r="AU157" s="209" t="s">
        <v>72</v>
      </c>
      <c r="AV157" s="11" t="s">
        <v>82</v>
      </c>
      <c r="AW157" s="11" t="s">
        <v>33</v>
      </c>
      <c r="AX157" s="11" t="s">
        <v>72</v>
      </c>
      <c r="AY157" s="209" t="s">
        <v>136</v>
      </c>
    </row>
    <row r="158" s="12" customFormat="1">
      <c r="A158" s="12"/>
      <c r="B158" s="210"/>
      <c r="C158" s="211"/>
      <c r="D158" s="190" t="s">
        <v>137</v>
      </c>
      <c r="E158" s="212" t="s">
        <v>19</v>
      </c>
      <c r="F158" s="213" t="s">
        <v>140</v>
      </c>
      <c r="G158" s="211"/>
      <c r="H158" s="214">
        <v>443.91300000000001</v>
      </c>
      <c r="I158" s="215"/>
      <c r="J158" s="211"/>
      <c r="K158" s="211"/>
      <c r="L158" s="216"/>
      <c r="M158" s="217"/>
      <c r="N158" s="218"/>
      <c r="O158" s="218"/>
      <c r="P158" s="218"/>
      <c r="Q158" s="218"/>
      <c r="R158" s="218"/>
      <c r="S158" s="218"/>
      <c r="T158" s="219"/>
      <c r="U158" s="12"/>
      <c r="V158" s="12"/>
      <c r="W158" s="12"/>
      <c r="X158" s="12"/>
      <c r="Y158" s="12"/>
      <c r="Z158" s="12"/>
      <c r="AA158" s="12"/>
      <c r="AB158" s="12"/>
      <c r="AC158" s="12"/>
      <c r="AD158" s="12"/>
      <c r="AE158" s="12"/>
      <c r="AT158" s="220" t="s">
        <v>137</v>
      </c>
      <c r="AU158" s="220" t="s">
        <v>72</v>
      </c>
      <c r="AV158" s="12" t="s">
        <v>135</v>
      </c>
      <c r="AW158" s="12" t="s">
        <v>33</v>
      </c>
      <c r="AX158" s="12" t="s">
        <v>80</v>
      </c>
      <c r="AY158" s="220" t="s">
        <v>136</v>
      </c>
    </row>
    <row r="159" s="2" customFormat="1" ht="16.5" customHeight="1">
      <c r="A159" s="37"/>
      <c r="B159" s="38"/>
      <c r="C159" s="175" t="s">
        <v>177</v>
      </c>
      <c r="D159" s="175" t="s">
        <v>130</v>
      </c>
      <c r="E159" s="176" t="s">
        <v>204</v>
      </c>
      <c r="F159" s="177" t="s">
        <v>205</v>
      </c>
      <c r="G159" s="178" t="s">
        <v>149</v>
      </c>
      <c r="H159" s="179">
        <v>443.91300000000001</v>
      </c>
      <c r="I159" s="180"/>
      <c r="J159" s="181">
        <f>ROUND(I159*H159,2)</f>
        <v>0</v>
      </c>
      <c r="K159" s="177" t="s">
        <v>134</v>
      </c>
      <c r="L159" s="43"/>
      <c r="M159" s="182" t="s">
        <v>19</v>
      </c>
      <c r="N159" s="183" t="s">
        <v>43</v>
      </c>
      <c r="O159" s="83"/>
      <c r="P159" s="184">
        <f>O159*H159</f>
        <v>0</v>
      </c>
      <c r="Q159" s="184">
        <v>0</v>
      </c>
      <c r="R159" s="184">
        <f>Q159*H159</f>
        <v>0</v>
      </c>
      <c r="S159" s="184">
        <v>0</v>
      </c>
      <c r="T159" s="185">
        <f>S159*H159</f>
        <v>0</v>
      </c>
      <c r="U159" s="37"/>
      <c r="V159" s="37"/>
      <c r="W159" s="37"/>
      <c r="X159" s="37"/>
      <c r="Y159" s="37"/>
      <c r="Z159" s="37"/>
      <c r="AA159" s="37"/>
      <c r="AB159" s="37"/>
      <c r="AC159" s="37"/>
      <c r="AD159" s="37"/>
      <c r="AE159" s="37"/>
      <c r="AR159" s="186" t="s">
        <v>135</v>
      </c>
      <c r="AT159" s="186" t="s">
        <v>130</v>
      </c>
      <c r="AU159" s="186" t="s">
        <v>72</v>
      </c>
      <c r="AY159" s="16" t="s">
        <v>136</v>
      </c>
      <c r="BE159" s="187">
        <f>IF(N159="základní",J159,0)</f>
        <v>0</v>
      </c>
      <c r="BF159" s="187">
        <f>IF(N159="snížená",J159,0)</f>
        <v>0</v>
      </c>
      <c r="BG159" s="187">
        <f>IF(N159="zákl. přenesená",J159,0)</f>
        <v>0</v>
      </c>
      <c r="BH159" s="187">
        <f>IF(N159="sníž. přenesená",J159,0)</f>
        <v>0</v>
      </c>
      <c r="BI159" s="187">
        <f>IF(N159="nulová",J159,0)</f>
        <v>0</v>
      </c>
      <c r="BJ159" s="16" t="s">
        <v>80</v>
      </c>
      <c r="BK159" s="187">
        <f>ROUND(I159*H159,2)</f>
        <v>0</v>
      </c>
      <c r="BL159" s="16" t="s">
        <v>135</v>
      </c>
      <c r="BM159" s="186" t="s">
        <v>232</v>
      </c>
    </row>
    <row r="160" s="10" customFormat="1">
      <c r="A160" s="10"/>
      <c r="B160" s="188"/>
      <c r="C160" s="189"/>
      <c r="D160" s="190" t="s">
        <v>137</v>
      </c>
      <c r="E160" s="191" t="s">
        <v>19</v>
      </c>
      <c r="F160" s="192" t="s">
        <v>459</v>
      </c>
      <c r="G160" s="189"/>
      <c r="H160" s="191" t="s">
        <v>19</v>
      </c>
      <c r="I160" s="193"/>
      <c r="J160" s="189"/>
      <c r="K160" s="189"/>
      <c r="L160" s="194"/>
      <c r="M160" s="195"/>
      <c r="N160" s="196"/>
      <c r="O160" s="196"/>
      <c r="P160" s="196"/>
      <c r="Q160" s="196"/>
      <c r="R160" s="196"/>
      <c r="S160" s="196"/>
      <c r="T160" s="197"/>
      <c r="U160" s="10"/>
      <c r="V160" s="10"/>
      <c r="W160" s="10"/>
      <c r="X160" s="10"/>
      <c r="Y160" s="10"/>
      <c r="Z160" s="10"/>
      <c r="AA160" s="10"/>
      <c r="AB160" s="10"/>
      <c r="AC160" s="10"/>
      <c r="AD160" s="10"/>
      <c r="AE160" s="10"/>
      <c r="AT160" s="198" t="s">
        <v>137</v>
      </c>
      <c r="AU160" s="198" t="s">
        <v>72</v>
      </c>
      <c r="AV160" s="10" t="s">
        <v>80</v>
      </c>
      <c r="AW160" s="10" t="s">
        <v>33</v>
      </c>
      <c r="AX160" s="10" t="s">
        <v>72</v>
      </c>
      <c r="AY160" s="198" t="s">
        <v>136</v>
      </c>
    </row>
    <row r="161" s="11" customFormat="1">
      <c r="A161" s="11"/>
      <c r="B161" s="199"/>
      <c r="C161" s="200"/>
      <c r="D161" s="190" t="s">
        <v>137</v>
      </c>
      <c r="E161" s="201" t="s">
        <v>19</v>
      </c>
      <c r="F161" s="202" t="s">
        <v>458</v>
      </c>
      <c r="G161" s="200"/>
      <c r="H161" s="203">
        <v>443.91300000000001</v>
      </c>
      <c r="I161" s="204"/>
      <c r="J161" s="200"/>
      <c r="K161" s="200"/>
      <c r="L161" s="205"/>
      <c r="M161" s="206"/>
      <c r="N161" s="207"/>
      <c r="O161" s="207"/>
      <c r="P161" s="207"/>
      <c r="Q161" s="207"/>
      <c r="R161" s="207"/>
      <c r="S161" s="207"/>
      <c r="T161" s="208"/>
      <c r="U161" s="11"/>
      <c r="V161" s="11"/>
      <c r="W161" s="11"/>
      <c r="X161" s="11"/>
      <c r="Y161" s="11"/>
      <c r="Z161" s="11"/>
      <c r="AA161" s="11"/>
      <c r="AB161" s="11"/>
      <c r="AC161" s="11"/>
      <c r="AD161" s="11"/>
      <c r="AE161" s="11"/>
      <c r="AT161" s="209" t="s">
        <v>137</v>
      </c>
      <c r="AU161" s="209" t="s">
        <v>72</v>
      </c>
      <c r="AV161" s="11" t="s">
        <v>82</v>
      </c>
      <c r="AW161" s="11" t="s">
        <v>33</v>
      </c>
      <c r="AX161" s="11" t="s">
        <v>72</v>
      </c>
      <c r="AY161" s="209" t="s">
        <v>136</v>
      </c>
    </row>
    <row r="162" s="12" customFormat="1">
      <c r="A162" s="12"/>
      <c r="B162" s="210"/>
      <c r="C162" s="211"/>
      <c r="D162" s="190" t="s">
        <v>137</v>
      </c>
      <c r="E162" s="212" t="s">
        <v>19</v>
      </c>
      <c r="F162" s="213" t="s">
        <v>140</v>
      </c>
      <c r="G162" s="211"/>
      <c r="H162" s="214">
        <v>443.91300000000001</v>
      </c>
      <c r="I162" s="215"/>
      <c r="J162" s="211"/>
      <c r="K162" s="211"/>
      <c r="L162" s="216"/>
      <c r="M162" s="217"/>
      <c r="N162" s="218"/>
      <c r="O162" s="218"/>
      <c r="P162" s="218"/>
      <c r="Q162" s="218"/>
      <c r="R162" s="218"/>
      <c r="S162" s="218"/>
      <c r="T162" s="219"/>
      <c r="U162" s="12"/>
      <c r="V162" s="12"/>
      <c r="W162" s="12"/>
      <c r="X162" s="12"/>
      <c r="Y162" s="12"/>
      <c r="Z162" s="12"/>
      <c r="AA162" s="12"/>
      <c r="AB162" s="12"/>
      <c r="AC162" s="12"/>
      <c r="AD162" s="12"/>
      <c r="AE162" s="12"/>
      <c r="AT162" s="220" t="s">
        <v>137</v>
      </c>
      <c r="AU162" s="220" t="s">
        <v>72</v>
      </c>
      <c r="AV162" s="12" t="s">
        <v>135</v>
      </c>
      <c r="AW162" s="12" t="s">
        <v>33</v>
      </c>
      <c r="AX162" s="12" t="s">
        <v>80</v>
      </c>
      <c r="AY162" s="220" t="s">
        <v>136</v>
      </c>
    </row>
    <row r="163" s="2" customFormat="1" ht="24.15" customHeight="1">
      <c r="A163" s="37"/>
      <c r="B163" s="38"/>
      <c r="C163" s="175" t="s">
        <v>234</v>
      </c>
      <c r="D163" s="175" t="s">
        <v>130</v>
      </c>
      <c r="E163" s="176" t="s">
        <v>208</v>
      </c>
      <c r="F163" s="177" t="s">
        <v>209</v>
      </c>
      <c r="G163" s="178" t="s">
        <v>149</v>
      </c>
      <c r="H163" s="179">
        <v>443.91300000000001</v>
      </c>
      <c r="I163" s="180"/>
      <c r="J163" s="181">
        <f>ROUND(I163*H163,2)</f>
        <v>0</v>
      </c>
      <c r="K163" s="177" t="s">
        <v>134</v>
      </c>
      <c r="L163" s="43"/>
      <c r="M163" s="182" t="s">
        <v>19</v>
      </c>
      <c r="N163" s="183" t="s">
        <v>43</v>
      </c>
      <c r="O163" s="83"/>
      <c r="P163" s="184">
        <f>O163*H163</f>
        <v>0</v>
      </c>
      <c r="Q163" s="184">
        <v>0</v>
      </c>
      <c r="R163" s="184">
        <f>Q163*H163</f>
        <v>0</v>
      </c>
      <c r="S163" s="184">
        <v>0</v>
      </c>
      <c r="T163" s="185">
        <f>S163*H163</f>
        <v>0</v>
      </c>
      <c r="U163" s="37"/>
      <c r="V163" s="37"/>
      <c r="W163" s="37"/>
      <c r="X163" s="37"/>
      <c r="Y163" s="37"/>
      <c r="Z163" s="37"/>
      <c r="AA163" s="37"/>
      <c r="AB163" s="37"/>
      <c r="AC163" s="37"/>
      <c r="AD163" s="37"/>
      <c r="AE163" s="37"/>
      <c r="AR163" s="186" t="s">
        <v>135</v>
      </c>
      <c r="AT163" s="186" t="s">
        <v>130</v>
      </c>
      <c r="AU163" s="186" t="s">
        <v>72</v>
      </c>
      <c r="AY163" s="16" t="s">
        <v>136</v>
      </c>
      <c r="BE163" s="187">
        <f>IF(N163="základní",J163,0)</f>
        <v>0</v>
      </c>
      <c r="BF163" s="187">
        <f>IF(N163="snížená",J163,0)</f>
        <v>0</v>
      </c>
      <c r="BG163" s="187">
        <f>IF(N163="zákl. přenesená",J163,0)</f>
        <v>0</v>
      </c>
      <c r="BH163" s="187">
        <f>IF(N163="sníž. přenesená",J163,0)</f>
        <v>0</v>
      </c>
      <c r="BI163" s="187">
        <f>IF(N163="nulová",J163,0)</f>
        <v>0</v>
      </c>
      <c r="BJ163" s="16" t="s">
        <v>80</v>
      </c>
      <c r="BK163" s="187">
        <f>ROUND(I163*H163,2)</f>
        <v>0</v>
      </c>
      <c r="BL163" s="16" t="s">
        <v>135</v>
      </c>
      <c r="BM163" s="186" t="s">
        <v>238</v>
      </c>
    </row>
    <row r="164" s="10" customFormat="1">
      <c r="A164" s="10"/>
      <c r="B164" s="188"/>
      <c r="C164" s="189"/>
      <c r="D164" s="190" t="s">
        <v>137</v>
      </c>
      <c r="E164" s="191" t="s">
        <v>19</v>
      </c>
      <c r="F164" s="192" t="s">
        <v>460</v>
      </c>
      <c r="G164" s="189"/>
      <c r="H164" s="191" t="s">
        <v>19</v>
      </c>
      <c r="I164" s="193"/>
      <c r="J164" s="189"/>
      <c r="K164" s="189"/>
      <c r="L164" s="194"/>
      <c r="M164" s="195"/>
      <c r="N164" s="196"/>
      <c r="O164" s="196"/>
      <c r="P164" s="196"/>
      <c r="Q164" s="196"/>
      <c r="R164" s="196"/>
      <c r="S164" s="196"/>
      <c r="T164" s="197"/>
      <c r="U164" s="10"/>
      <c r="V164" s="10"/>
      <c r="W164" s="10"/>
      <c r="X164" s="10"/>
      <c r="Y164" s="10"/>
      <c r="Z164" s="10"/>
      <c r="AA164" s="10"/>
      <c r="AB164" s="10"/>
      <c r="AC164" s="10"/>
      <c r="AD164" s="10"/>
      <c r="AE164" s="10"/>
      <c r="AT164" s="198" t="s">
        <v>137</v>
      </c>
      <c r="AU164" s="198" t="s">
        <v>72</v>
      </c>
      <c r="AV164" s="10" t="s">
        <v>80</v>
      </c>
      <c r="AW164" s="10" t="s">
        <v>33</v>
      </c>
      <c r="AX164" s="10" t="s">
        <v>72</v>
      </c>
      <c r="AY164" s="198" t="s">
        <v>136</v>
      </c>
    </row>
    <row r="165" s="11" customFormat="1">
      <c r="A165" s="11"/>
      <c r="B165" s="199"/>
      <c r="C165" s="200"/>
      <c r="D165" s="190" t="s">
        <v>137</v>
      </c>
      <c r="E165" s="201" t="s">
        <v>19</v>
      </c>
      <c r="F165" s="202" t="s">
        <v>458</v>
      </c>
      <c r="G165" s="200"/>
      <c r="H165" s="203">
        <v>443.91300000000001</v>
      </c>
      <c r="I165" s="204"/>
      <c r="J165" s="200"/>
      <c r="K165" s="200"/>
      <c r="L165" s="205"/>
      <c r="M165" s="206"/>
      <c r="N165" s="207"/>
      <c r="O165" s="207"/>
      <c r="P165" s="207"/>
      <c r="Q165" s="207"/>
      <c r="R165" s="207"/>
      <c r="S165" s="207"/>
      <c r="T165" s="208"/>
      <c r="U165" s="11"/>
      <c r="V165" s="11"/>
      <c r="W165" s="11"/>
      <c r="X165" s="11"/>
      <c r="Y165" s="11"/>
      <c r="Z165" s="11"/>
      <c r="AA165" s="11"/>
      <c r="AB165" s="11"/>
      <c r="AC165" s="11"/>
      <c r="AD165" s="11"/>
      <c r="AE165" s="11"/>
      <c r="AT165" s="209" t="s">
        <v>137</v>
      </c>
      <c r="AU165" s="209" t="s">
        <v>72</v>
      </c>
      <c r="AV165" s="11" t="s">
        <v>82</v>
      </c>
      <c r="AW165" s="11" t="s">
        <v>33</v>
      </c>
      <c r="AX165" s="11" t="s">
        <v>72</v>
      </c>
      <c r="AY165" s="209" t="s">
        <v>136</v>
      </c>
    </row>
    <row r="166" s="12" customFormat="1">
      <c r="A166" s="12"/>
      <c r="B166" s="210"/>
      <c r="C166" s="211"/>
      <c r="D166" s="190" t="s">
        <v>137</v>
      </c>
      <c r="E166" s="212" t="s">
        <v>19</v>
      </c>
      <c r="F166" s="213" t="s">
        <v>140</v>
      </c>
      <c r="G166" s="211"/>
      <c r="H166" s="214">
        <v>443.91300000000001</v>
      </c>
      <c r="I166" s="215"/>
      <c r="J166" s="211"/>
      <c r="K166" s="211"/>
      <c r="L166" s="216"/>
      <c r="M166" s="217"/>
      <c r="N166" s="218"/>
      <c r="O166" s="218"/>
      <c r="P166" s="218"/>
      <c r="Q166" s="218"/>
      <c r="R166" s="218"/>
      <c r="S166" s="218"/>
      <c r="T166" s="219"/>
      <c r="U166" s="12"/>
      <c r="V166" s="12"/>
      <c r="W166" s="12"/>
      <c r="X166" s="12"/>
      <c r="Y166" s="12"/>
      <c r="Z166" s="12"/>
      <c r="AA166" s="12"/>
      <c r="AB166" s="12"/>
      <c r="AC166" s="12"/>
      <c r="AD166" s="12"/>
      <c r="AE166" s="12"/>
      <c r="AT166" s="220" t="s">
        <v>137</v>
      </c>
      <c r="AU166" s="220" t="s">
        <v>72</v>
      </c>
      <c r="AV166" s="12" t="s">
        <v>135</v>
      </c>
      <c r="AW166" s="12" t="s">
        <v>33</v>
      </c>
      <c r="AX166" s="12" t="s">
        <v>80</v>
      </c>
      <c r="AY166" s="220" t="s">
        <v>136</v>
      </c>
    </row>
    <row r="167" s="2" customFormat="1" ht="16.5" customHeight="1">
      <c r="A167" s="37"/>
      <c r="B167" s="38"/>
      <c r="C167" s="175" t="s">
        <v>183</v>
      </c>
      <c r="D167" s="175" t="s">
        <v>130</v>
      </c>
      <c r="E167" s="176" t="s">
        <v>212</v>
      </c>
      <c r="F167" s="177" t="s">
        <v>213</v>
      </c>
      <c r="G167" s="178" t="s">
        <v>149</v>
      </c>
      <c r="H167" s="179">
        <v>443.91300000000001</v>
      </c>
      <c r="I167" s="180"/>
      <c r="J167" s="181">
        <f>ROUND(I167*H167,2)</f>
        <v>0</v>
      </c>
      <c r="K167" s="177" t="s">
        <v>134</v>
      </c>
      <c r="L167" s="43"/>
      <c r="M167" s="182" t="s">
        <v>19</v>
      </c>
      <c r="N167" s="183" t="s">
        <v>43</v>
      </c>
      <c r="O167" s="83"/>
      <c r="P167" s="184">
        <f>O167*H167</f>
        <v>0</v>
      </c>
      <c r="Q167" s="184">
        <v>0</v>
      </c>
      <c r="R167" s="184">
        <f>Q167*H167</f>
        <v>0</v>
      </c>
      <c r="S167" s="184">
        <v>0</v>
      </c>
      <c r="T167" s="185">
        <f>S167*H167</f>
        <v>0</v>
      </c>
      <c r="U167" s="37"/>
      <c r="V167" s="37"/>
      <c r="W167" s="37"/>
      <c r="X167" s="37"/>
      <c r="Y167" s="37"/>
      <c r="Z167" s="37"/>
      <c r="AA167" s="37"/>
      <c r="AB167" s="37"/>
      <c r="AC167" s="37"/>
      <c r="AD167" s="37"/>
      <c r="AE167" s="37"/>
      <c r="AR167" s="186" t="s">
        <v>135</v>
      </c>
      <c r="AT167" s="186" t="s">
        <v>130</v>
      </c>
      <c r="AU167" s="186" t="s">
        <v>72</v>
      </c>
      <c r="AY167" s="16" t="s">
        <v>136</v>
      </c>
      <c r="BE167" s="187">
        <f>IF(N167="základní",J167,0)</f>
        <v>0</v>
      </c>
      <c r="BF167" s="187">
        <f>IF(N167="snížená",J167,0)</f>
        <v>0</v>
      </c>
      <c r="BG167" s="187">
        <f>IF(N167="zákl. přenesená",J167,0)</f>
        <v>0</v>
      </c>
      <c r="BH167" s="187">
        <f>IF(N167="sníž. přenesená",J167,0)</f>
        <v>0</v>
      </c>
      <c r="BI167" s="187">
        <f>IF(N167="nulová",J167,0)</f>
        <v>0</v>
      </c>
      <c r="BJ167" s="16" t="s">
        <v>80</v>
      </c>
      <c r="BK167" s="187">
        <f>ROUND(I167*H167,2)</f>
        <v>0</v>
      </c>
      <c r="BL167" s="16" t="s">
        <v>135</v>
      </c>
      <c r="BM167" s="186" t="s">
        <v>244</v>
      </c>
    </row>
    <row r="168" s="10" customFormat="1">
      <c r="A168" s="10"/>
      <c r="B168" s="188"/>
      <c r="C168" s="189"/>
      <c r="D168" s="190" t="s">
        <v>137</v>
      </c>
      <c r="E168" s="191" t="s">
        <v>19</v>
      </c>
      <c r="F168" s="192" t="s">
        <v>215</v>
      </c>
      <c r="G168" s="189"/>
      <c r="H168" s="191" t="s">
        <v>19</v>
      </c>
      <c r="I168" s="193"/>
      <c r="J168" s="189"/>
      <c r="K168" s="189"/>
      <c r="L168" s="194"/>
      <c r="M168" s="195"/>
      <c r="N168" s="196"/>
      <c r="O168" s="196"/>
      <c r="P168" s="196"/>
      <c r="Q168" s="196"/>
      <c r="R168" s="196"/>
      <c r="S168" s="196"/>
      <c r="T168" s="197"/>
      <c r="U168" s="10"/>
      <c r="V168" s="10"/>
      <c r="W168" s="10"/>
      <c r="X168" s="10"/>
      <c r="Y168" s="10"/>
      <c r="Z168" s="10"/>
      <c r="AA168" s="10"/>
      <c r="AB168" s="10"/>
      <c r="AC168" s="10"/>
      <c r="AD168" s="10"/>
      <c r="AE168" s="10"/>
      <c r="AT168" s="198" t="s">
        <v>137</v>
      </c>
      <c r="AU168" s="198" t="s">
        <v>72</v>
      </c>
      <c r="AV168" s="10" t="s">
        <v>80</v>
      </c>
      <c r="AW168" s="10" t="s">
        <v>33</v>
      </c>
      <c r="AX168" s="10" t="s">
        <v>72</v>
      </c>
      <c r="AY168" s="198" t="s">
        <v>136</v>
      </c>
    </row>
    <row r="169" s="11" customFormat="1">
      <c r="A169" s="11"/>
      <c r="B169" s="199"/>
      <c r="C169" s="200"/>
      <c r="D169" s="190" t="s">
        <v>137</v>
      </c>
      <c r="E169" s="201" t="s">
        <v>19</v>
      </c>
      <c r="F169" s="202" t="s">
        <v>458</v>
      </c>
      <c r="G169" s="200"/>
      <c r="H169" s="203">
        <v>443.91300000000001</v>
      </c>
      <c r="I169" s="204"/>
      <c r="J169" s="200"/>
      <c r="K169" s="200"/>
      <c r="L169" s="205"/>
      <c r="M169" s="206"/>
      <c r="N169" s="207"/>
      <c r="O169" s="207"/>
      <c r="P169" s="207"/>
      <c r="Q169" s="207"/>
      <c r="R169" s="207"/>
      <c r="S169" s="207"/>
      <c r="T169" s="208"/>
      <c r="U169" s="11"/>
      <c r="V169" s="11"/>
      <c r="W169" s="11"/>
      <c r="X169" s="11"/>
      <c r="Y169" s="11"/>
      <c r="Z169" s="11"/>
      <c r="AA169" s="11"/>
      <c r="AB169" s="11"/>
      <c r="AC169" s="11"/>
      <c r="AD169" s="11"/>
      <c r="AE169" s="11"/>
      <c r="AT169" s="209" t="s">
        <v>137</v>
      </c>
      <c r="AU169" s="209" t="s">
        <v>72</v>
      </c>
      <c r="AV169" s="11" t="s">
        <v>82</v>
      </c>
      <c r="AW169" s="11" t="s">
        <v>33</v>
      </c>
      <c r="AX169" s="11" t="s">
        <v>72</v>
      </c>
      <c r="AY169" s="209" t="s">
        <v>136</v>
      </c>
    </row>
    <row r="170" s="12" customFormat="1">
      <c r="A170" s="12"/>
      <c r="B170" s="210"/>
      <c r="C170" s="211"/>
      <c r="D170" s="190" t="s">
        <v>137</v>
      </c>
      <c r="E170" s="212" t="s">
        <v>19</v>
      </c>
      <c r="F170" s="213" t="s">
        <v>140</v>
      </c>
      <c r="G170" s="211"/>
      <c r="H170" s="214">
        <v>443.91300000000001</v>
      </c>
      <c r="I170" s="215"/>
      <c r="J170" s="211"/>
      <c r="K170" s="211"/>
      <c r="L170" s="216"/>
      <c r="M170" s="217"/>
      <c r="N170" s="218"/>
      <c r="O170" s="218"/>
      <c r="P170" s="218"/>
      <c r="Q170" s="218"/>
      <c r="R170" s="218"/>
      <c r="S170" s="218"/>
      <c r="T170" s="219"/>
      <c r="U170" s="12"/>
      <c r="V170" s="12"/>
      <c r="W170" s="12"/>
      <c r="X170" s="12"/>
      <c r="Y170" s="12"/>
      <c r="Z170" s="12"/>
      <c r="AA170" s="12"/>
      <c r="AB170" s="12"/>
      <c r="AC170" s="12"/>
      <c r="AD170" s="12"/>
      <c r="AE170" s="12"/>
      <c r="AT170" s="220" t="s">
        <v>137</v>
      </c>
      <c r="AU170" s="220" t="s">
        <v>72</v>
      </c>
      <c r="AV170" s="12" t="s">
        <v>135</v>
      </c>
      <c r="AW170" s="12" t="s">
        <v>33</v>
      </c>
      <c r="AX170" s="12" t="s">
        <v>80</v>
      </c>
      <c r="AY170" s="220" t="s">
        <v>136</v>
      </c>
    </row>
    <row r="171" s="2" customFormat="1" ht="16.5" customHeight="1">
      <c r="A171" s="37"/>
      <c r="B171" s="38"/>
      <c r="C171" s="175" t="s">
        <v>7</v>
      </c>
      <c r="D171" s="175" t="s">
        <v>130</v>
      </c>
      <c r="E171" s="176" t="s">
        <v>461</v>
      </c>
      <c r="F171" s="177" t="s">
        <v>462</v>
      </c>
      <c r="G171" s="178" t="s">
        <v>149</v>
      </c>
      <c r="H171" s="179">
        <v>124.64</v>
      </c>
      <c r="I171" s="180"/>
      <c r="J171" s="181">
        <f>ROUND(I171*H171,2)</f>
        <v>0</v>
      </c>
      <c r="K171" s="177" t="s">
        <v>134</v>
      </c>
      <c r="L171" s="43"/>
      <c r="M171" s="182" t="s">
        <v>19</v>
      </c>
      <c r="N171" s="183" t="s">
        <v>43</v>
      </c>
      <c r="O171" s="83"/>
      <c r="P171" s="184">
        <f>O171*H171</f>
        <v>0</v>
      </c>
      <c r="Q171" s="184">
        <v>0</v>
      </c>
      <c r="R171" s="184">
        <f>Q171*H171</f>
        <v>0</v>
      </c>
      <c r="S171" s="184">
        <v>0</v>
      </c>
      <c r="T171" s="185">
        <f>S171*H171</f>
        <v>0</v>
      </c>
      <c r="U171" s="37"/>
      <c r="V171" s="37"/>
      <c r="W171" s="37"/>
      <c r="X171" s="37"/>
      <c r="Y171" s="37"/>
      <c r="Z171" s="37"/>
      <c r="AA171" s="37"/>
      <c r="AB171" s="37"/>
      <c r="AC171" s="37"/>
      <c r="AD171" s="37"/>
      <c r="AE171" s="37"/>
      <c r="AR171" s="186" t="s">
        <v>135</v>
      </c>
      <c r="AT171" s="186" t="s">
        <v>130</v>
      </c>
      <c r="AU171" s="186" t="s">
        <v>72</v>
      </c>
      <c r="AY171" s="16" t="s">
        <v>136</v>
      </c>
      <c r="BE171" s="187">
        <f>IF(N171="základní",J171,0)</f>
        <v>0</v>
      </c>
      <c r="BF171" s="187">
        <f>IF(N171="snížená",J171,0)</f>
        <v>0</v>
      </c>
      <c r="BG171" s="187">
        <f>IF(N171="zákl. přenesená",J171,0)</f>
        <v>0</v>
      </c>
      <c r="BH171" s="187">
        <f>IF(N171="sníž. přenesená",J171,0)</f>
        <v>0</v>
      </c>
      <c r="BI171" s="187">
        <f>IF(N171="nulová",J171,0)</f>
        <v>0</v>
      </c>
      <c r="BJ171" s="16" t="s">
        <v>80</v>
      </c>
      <c r="BK171" s="187">
        <f>ROUND(I171*H171,2)</f>
        <v>0</v>
      </c>
      <c r="BL171" s="16" t="s">
        <v>135</v>
      </c>
      <c r="BM171" s="186" t="s">
        <v>249</v>
      </c>
    </row>
    <row r="172" s="10" customFormat="1">
      <c r="A172" s="10"/>
      <c r="B172" s="188"/>
      <c r="C172" s="189"/>
      <c r="D172" s="190" t="s">
        <v>137</v>
      </c>
      <c r="E172" s="191" t="s">
        <v>19</v>
      </c>
      <c r="F172" s="192" t="s">
        <v>463</v>
      </c>
      <c r="G172" s="189"/>
      <c r="H172" s="191" t="s">
        <v>19</v>
      </c>
      <c r="I172" s="193"/>
      <c r="J172" s="189"/>
      <c r="K172" s="189"/>
      <c r="L172" s="194"/>
      <c r="M172" s="195"/>
      <c r="N172" s="196"/>
      <c r="O172" s="196"/>
      <c r="P172" s="196"/>
      <c r="Q172" s="196"/>
      <c r="R172" s="196"/>
      <c r="S172" s="196"/>
      <c r="T172" s="197"/>
      <c r="U172" s="10"/>
      <c r="V172" s="10"/>
      <c r="W172" s="10"/>
      <c r="X172" s="10"/>
      <c r="Y172" s="10"/>
      <c r="Z172" s="10"/>
      <c r="AA172" s="10"/>
      <c r="AB172" s="10"/>
      <c r="AC172" s="10"/>
      <c r="AD172" s="10"/>
      <c r="AE172" s="10"/>
      <c r="AT172" s="198" t="s">
        <v>137</v>
      </c>
      <c r="AU172" s="198" t="s">
        <v>72</v>
      </c>
      <c r="AV172" s="10" t="s">
        <v>80</v>
      </c>
      <c r="AW172" s="10" t="s">
        <v>33</v>
      </c>
      <c r="AX172" s="10" t="s">
        <v>72</v>
      </c>
      <c r="AY172" s="198" t="s">
        <v>136</v>
      </c>
    </row>
    <row r="173" s="10" customFormat="1">
      <c r="A173" s="10"/>
      <c r="B173" s="188"/>
      <c r="C173" s="189"/>
      <c r="D173" s="190" t="s">
        <v>137</v>
      </c>
      <c r="E173" s="191" t="s">
        <v>19</v>
      </c>
      <c r="F173" s="192" t="s">
        <v>464</v>
      </c>
      <c r="G173" s="189"/>
      <c r="H173" s="191" t="s">
        <v>19</v>
      </c>
      <c r="I173" s="193"/>
      <c r="J173" s="189"/>
      <c r="K173" s="189"/>
      <c r="L173" s="194"/>
      <c r="M173" s="195"/>
      <c r="N173" s="196"/>
      <c r="O173" s="196"/>
      <c r="P173" s="196"/>
      <c r="Q173" s="196"/>
      <c r="R173" s="196"/>
      <c r="S173" s="196"/>
      <c r="T173" s="197"/>
      <c r="U173" s="10"/>
      <c r="V173" s="10"/>
      <c r="W173" s="10"/>
      <c r="X173" s="10"/>
      <c r="Y173" s="10"/>
      <c r="Z173" s="10"/>
      <c r="AA173" s="10"/>
      <c r="AB173" s="10"/>
      <c r="AC173" s="10"/>
      <c r="AD173" s="10"/>
      <c r="AE173" s="10"/>
      <c r="AT173" s="198" t="s">
        <v>137</v>
      </c>
      <c r="AU173" s="198" t="s">
        <v>72</v>
      </c>
      <c r="AV173" s="10" t="s">
        <v>80</v>
      </c>
      <c r="AW173" s="10" t="s">
        <v>33</v>
      </c>
      <c r="AX173" s="10" t="s">
        <v>72</v>
      </c>
      <c r="AY173" s="198" t="s">
        <v>136</v>
      </c>
    </row>
    <row r="174" s="10" customFormat="1">
      <c r="A174" s="10"/>
      <c r="B174" s="188"/>
      <c r="C174" s="189"/>
      <c r="D174" s="190" t="s">
        <v>137</v>
      </c>
      <c r="E174" s="191" t="s">
        <v>19</v>
      </c>
      <c r="F174" s="192" t="s">
        <v>465</v>
      </c>
      <c r="G174" s="189"/>
      <c r="H174" s="191" t="s">
        <v>19</v>
      </c>
      <c r="I174" s="193"/>
      <c r="J174" s="189"/>
      <c r="K174" s="189"/>
      <c r="L174" s="194"/>
      <c r="M174" s="195"/>
      <c r="N174" s="196"/>
      <c r="O174" s="196"/>
      <c r="P174" s="196"/>
      <c r="Q174" s="196"/>
      <c r="R174" s="196"/>
      <c r="S174" s="196"/>
      <c r="T174" s="197"/>
      <c r="U174" s="10"/>
      <c r="V174" s="10"/>
      <c r="W174" s="10"/>
      <c r="X174" s="10"/>
      <c r="Y174" s="10"/>
      <c r="Z174" s="10"/>
      <c r="AA174" s="10"/>
      <c r="AB174" s="10"/>
      <c r="AC174" s="10"/>
      <c r="AD174" s="10"/>
      <c r="AE174" s="10"/>
      <c r="AT174" s="198" t="s">
        <v>137</v>
      </c>
      <c r="AU174" s="198" t="s">
        <v>72</v>
      </c>
      <c r="AV174" s="10" t="s">
        <v>80</v>
      </c>
      <c r="AW174" s="10" t="s">
        <v>33</v>
      </c>
      <c r="AX174" s="10" t="s">
        <v>72</v>
      </c>
      <c r="AY174" s="198" t="s">
        <v>136</v>
      </c>
    </row>
    <row r="175" s="10" customFormat="1">
      <c r="A175" s="10"/>
      <c r="B175" s="188"/>
      <c r="C175" s="189"/>
      <c r="D175" s="190" t="s">
        <v>137</v>
      </c>
      <c r="E175" s="191" t="s">
        <v>19</v>
      </c>
      <c r="F175" s="192" t="s">
        <v>466</v>
      </c>
      <c r="G175" s="189"/>
      <c r="H175" s="191" t="s">
        <v>19</v>
      </c>
      <c r="I175" s="193"/>
      <c r="J175" s="189"/>
      <c r="K175" s="189"/>
      <c r="L175" s="194"/>
      <c r="M175" s="195"/>
      <c r="N175" s="196"/>
      <c r="O175" s="196"/>
      <c r="P175" s="196"/>
      <c r="Q175" s="196"/>
      <c r="R175" s="196"/>
      <c r="S175" s="196"/>
      <c r="T175" s="197"/>
      <c r="U175" s="10"/>
      <c r="V175" s="10"/>
      <c r="W175" s="10"/>
      <c r="X175" s="10"/>
      <c r="Y175" s="10"/>
      <c r="Z175" s="10"/>
      <c r="AA175" s="10"/>
      <c r="AB175" s="10"/>
      <c r="AC175" s="10"/>
      <c r="AD175" s="10"/>
      <c r="AE175" s="10"/>
      <c r="AT175" s="198" t="s">
        <v>137</v>
      </c>
      <c r="AU175" s="198" t="s">
        <v>72</v>
      </c>
      <c r="AV175" s="10" t="s">
        <v>80</v>
      </c>
      <c r="AW175" s="10" t="s">
        <v>33</v>
      </c>
      <c r="AX175" s="10" t="s">
        <v>72</v>
      </c>
      <c r="AY175" s="198" t="s">
        <v>136</v>
      </c>
    </row>
    <row r="176" s="10" customFormat="1">
      <c r="A176" s="10"/>
      <c r="B176" s="188"/>
      <c r="C176" s="189"/>
      <c r="D176" s="190" t="s">
        <v>137</v>
      </c>
      <c r="E176" s="191" t="s">
        <v>19</v>
      </c>
      <c r="F176" s="192" t="s">
        <v>467</v>
      </c>
      <c r="G176" s="189"/>
      <c r="H176" s="191" t="s">
        <v>19</v>
      </c>
      <c r="I176" s="193"/>
      <c r="J176" s="189"/>
      <c r="K176" s="189"/>
      <c r="L176" s="194"/>
      <c r="M176" s="195"/>
      <c r="N176" s="196"/>
      <c r="O176" s="196"/>
      <c r="P176" s="196"/>
      <c r="Q176" s="196"/>
      <c r="R176" s="196"/>
      <c r="S176" s="196"/>
      <c r="T176" s="197"/>
      <c r="U176" s="10"/>
      <c r="V176" s="10"/>
      <c r="W176" s="10"/>
      <c r="X176" s="10"/>
      <c r="Y176" s="10"/>
      <c r="Z176" s="10"/>
      <c r="AA176" s="10"/>
      <c r="AB176" s="10"/>
      <c r="AC176" s="10"/>
      <c r="AD176" s="10"/>
      <c r="AE176" s="10"/>
      <c r="AT176" s="198" t="s">
        <v>137</v>
      </c>
      <c r="AU176" s="198" t="s">
        <v>72</v>
      </c>
      <c r="AV176" s="10" t="s">
        <v>80</v>
      </c>
      <c r="AW176" s="10" t="s">
        <v>33</v>
      </c>
      <c r="AX176" s="10" t="s">
        <v>72</v>
      </c>
      <c r="AY176" s="198" t="s">
        <v>136</v>
      </c>
    </row>
    <row r="177" s="10" customFormat="1">
      <c r="A177" s="10"/>
      <c r="B177" s="188"/>
      <c r="C177" s="189"/>
      <c r="D177" s="190" t="s">
        <v>137</v>
      </c>
      <c r="E177" s="191" t="s">
        <v>19</v>
      </c>
      <c r="F177" s="192" t="s">
        <v>410</v>
      </c>
      <c r="G177" s="189"/>
      <c r="H177" s="191" t="s">
        <v>19</v>
      </c>
      <c r="I177" s="193"/>
      <c r="J177" s="189"/>
      <c r="K177" s="189"/>
      <c r="L177" s="194"/>
      <c r="M177" s="195"/>
      <c r="N177" s="196"/>
      <c r="O177" s="196"/>
      <c r="P177" s="196"/>
      <c r="Q177" s="196"/>
      <c r="R177" s="196"/>
      <c r="S177" s="196"/>
      <c r="T177" s="197"/>
      <c r="U177" s="10"/>
      <c r="V177" s="10"/>
      <c r="W177" s="10"/>
      <c r="X177" s="10"/>
      <c r="Y177" s="10"/>
      <c r="Z177" s="10"/>
      <c r="AA177" s="10"/>
      <c r="AB177" s="10"/>
      <c r="AC177" s="10"/>
      <c r="AD177" s="10"/>
      <c r="AE177" s="10"/>
      <c r="AT177" s="198" t="s">
        <v>137</v>
      </c>
      <c r="AU177" s="198" t="s">
        <v>72</v>
      </c>
      <c r="AV177" s="10" t="s">
        <v>80</v>
      </c>
      <c r="AW177" s="10" t="s">
        <v>33</v>
      </c>
      <c r="AX177" s="10" t="s">
        <v>72</v>
      </c>
      <c r="AY177" s="198" t="s">
        <v>136</v>
      </c>
    </row>
    <row r="178" s="10" customFormat="1">
      <c r="A178" s="10"/>
      <c r="B178" s="188"/>
      <c r="C178" s="189"/>
      <c r="D178" s="190" t="s">
        <v>137</v>
      </c>
      <c r="E178" s="191" t="s">
        <v>19</v>
      </c>
      <c r="F178" s="192" t="s">
        <v>411</v>
      </c>
      <c r="G178" s="189"/>
      <c r="H178" s="191" t="s">
        <v>19</v>
      </c>
      <c r="I178" s="193"/>
      <c r="J178" s="189"/>
      <c r="K178" s="189"/>
      <c r="L178" s="194"/>
      <c r="M178" s="195"/>
      <c r="N178" s="196"/>
      <c r="O178" s="196"/>
      <c r="P178" s="196"/>
      <c r="Q178" s="196"/>
      <c r="R178" s="196"/>
      <c r="S178" s="196"/>
      <c r="T178" s="197"/>
      <c r="U178" s="10"/>
      <c r="V178" s="10"/>
      <c r="W178" s="10"/>
      <c r="X178" s="10"/>
      <c r="Y178" s="10"/>
      <c r="Z178" s="10"/>
      <c r="AA178" s="10"/>
      <c r="AB178" s="10"/>
      <c r="AC178" s="10"/>
      <c r="AD178" s="10"/>
      <c r="AE178" s="10"/>
      <c r="AT178" s="198" t="s">
        <v>137</v>
      </c>
      <c r="AU178" s="198" t="s">
        <v>72</v>
      </c>
      <c r="AV178" s="10" t="s">
        <v>80</v>
      </c>
      <c r="AW178" s="10" t="s">
        <v>33</v>
      </c>
      <c r="AX178" s="10" t="s">
        <v>72</v>
      </c>
      <c r="AY178" s="198" t="s">
        <v>136</v>
      </c>
    </row>
    <row r="179" s="10" customFormat="1">
      <c r="A179" s="10"/>
      <c r="B179" s="188"/>
      <c r="C179" s="189"/>
      <c r="D179" s="190" t="s">
        <v>137</v>
      </c>
      <c r="E179" s="191" t="s">
        <v>19</v>
      </c>
      <c r="F179" s="192" t="s">
        <v>412</v>
      </c>
      <c r="G179" s="189"/>
      <c r="H179" s="191" t="s">
        <v>19</v>
      </c>
      <c r="I179" s="193"/>
      <c r="J179" s="189"/>
      <c r="K179" s="189"/>
      <c r="L179" s="194"/>
      <c r="M179" s="195"/>
      <c r="N179" s="196"/>
      <c r="O179" s="196"/>
      <c r="P179" s="196"/>
      <c r="Q179" s="196"/>
      <c r="R179" s="196"/>
      <c r="S179" s="196"/>
      <c r="T179" s="197"/>
      <c r="U179" s="10"/>
      <c r="V179" s="10"/>
      <c r="W179" s="10"/>
      <c r="X179" s="10"/>
      <c r="Y179" s="10"/>
      <c r="Z179" s="10"/>
      <c r="AA179" s="10"/>
      <c r="AB179" s="10"/>
      <c r="AC179" s="10"/>
      <c r="AD179" s="10"/>
      <c r="AE179" s="10"/>
      <c r="AT179" s="198" t="s">
        <v>137</v>
      </c>
      <c r="AU179" s="198" t="s">
        <v>72</v>
      </c>
      <c r="AV179" s="10" t="s">
        <v>80</v>
      </c>
      <c r="AW179" s="10" t="s">
        <v>33</v>
      </c>
      <c r="AX179" s="10" t="s">
        <v>72</v>
      </c>
      <c r="AY179" s="198" t="s">
        <v>136</v>
      </c>
    </row>
    <row r="180" s="11" customFormat="1">
      <c r="A180" s="11"/>
      <c r="B180" s="199"/>
      <c r="C180" s="200"/>
      <c r="D180" s="190" t="s">
        <v>137</v>
      </c>
      <c r="E180" s="201" t="s">
        <v>19</v>
      </c>
      <c r="F180" s="202" t="s">
        <v>468</v>
      </c>
      <c r="G180" s="200"/>
      <c r="H180" s="203">
        <v>124.64</v>
      </c>
      <c r="I180" s="204"/>
      <c r="J180" s="200"/>
      <c r="K180" s="200"/>
      <c r="L180" s="205"/>
      <c r="M180" s="206"/>
      <c r="N180" s="207"/>
      <c r="O180" s="207"/>
      <c r="P180" s="207"/>
      <c r="Q180" s="207"/>
      <c r="R180" s="207"/>
      <c r="S180" s="207"/>
      <c r="T180" s="208"/>
      <c r="U180" s="11"/>
      <c r="V180" s="11"/>
      <c r="W180" s="11"/>
      <c r="X180" s="11"/>
      <c r="Y180" s="11"/>
      <c r="Z180" s="11"/>
      <c r="AA180" s="11"/>
      <c r="AB180" s="11"/>
      <c r="AC180" s="11"/>
      <c r="AD180" s="11"/>
      <c r="AE180" s="11"/>
      <c r="AT180" s="209" t="s">
        <v>137</v>
      </c>
      <c r="AU180" s="209" t="s">
        <v>72</v>
      </c>
      <c r="AV180" s="11" t="s">
        <v>82</v>
      </c>
      <c r="AW180" s="11" t="s">
        <v>33</v>
      </c>
      <c r="AX180" s="11" t="s">
        <v>72</v>
      </c>
      <c r="AY180" s="209" t="s">
        <v>136</v>
      </c>
    </row>
    <row r="181" s="12" customFormat="1">
      <c r="A181" s="12"/>
      <c r="B181" s="210"/>
      <c r="C181" s="211"/>
      <c r="D181" s="190" t="s">
        <v>137</v>
      </c>
      <c r="E181" s="212" t="s">
        <v>19</v>
      </c>
      <c r="F181" s="213" t="s">
        <v>140</v>
      </c>
      <c r="G181" s="211"/>
      <c r="H181" s="214">
        <v>124.64</v>
      </c>
      <c r="I181" s="215"/>
      <c r="J181" s="211"/>
      <c r="K181" s="211"/>
      <c r="L181" s="216"/>
      <c r="M181" s="217"/>
      <c r="N181" s="218"/>
      <c r="O181" s="218"/>
      <c r="P181" s="218"/>
      <c r="Q181" s="218"/>
      <c r="R181" s="218"/>
      <c r="S181" s="218"/>
      <c r="T181" s="219"/>
      <c r="U181" s="12"/>
      <c r="V181" s="12"/>
      <c r="W181" s="12"/>
      <c r="X181" s="12"/>
      <c r="Y181" s="12"/>
      <c r="Z181" s="12"/>
      <c r="AA181" s="12"/>
      <c r="AB181" s="12"/>
      <c r="AC181" s="12"/>
      <c r="AD181" s="12"/>
      <c r="AE181" s="12"/>
      <c r="AT181" s="220" t="s">
        <v>137</v>
      </c>
      <c r="AU181" s="220" t="s">
        <v>72</v>
      </c>
      <c r="AV181" s="12" t="s">
        <v>135</v>
      </c>
      <c r="AW181" s="12" t="s">
        <v>33</v>
      </c>
      <c r="AX181" s="12" t="s">
        <v>80</v>
      </c>
      <c r="AY181" s="220" t="s">
        <v>136</v>
      </c>
    </row>
    <row r="182" s="2" customFormat="1" ht="16.5" customHeight="1">
      <c r="A182" s="37"/>
      <c r="B182" s="38"/>
      <c r="C182" s="175" t="s">
        <v>188</v>
      </c>
      <c r="D182" s="175" t="s">
        <v>130</v>
      </c>
      <c r="E182" s="176" t="s">
        <v>225</v>
      </c>
      <c r="F182" s="177" t="s">
        <v>226</v>
      </c>
      <c r="G182" s="178" t="s">
        <v>227</v>
      </c>
      <c r="H182" s="179">
        <v>58.82</v>
      </c>
      <c r="I182" s="180"/>
      <c r="J182" s="181">
        <f>ROUND(I182*H182,2)</f>
        <v>0</v>
      </c>
      <c r="K182" s="177" t="s">
        <v>134</v>
      </c>
      <c r="L182" s="43"/>
      <c r="M182" s="182" t="s">
        <v>19</v>
      </c>
      <c r="N182" s="183" t="s">
        <v>43</v>
      </c>
      <c r="O182" s="83"/>
      <c r="P182" s="184">
        <f>O182*H182</f>
        <v>0</v>
      </c>
      <c r="Q182" s="184">
        <v>0</v>
      </c>
      <c r="R182" s="184">
        <f>Q182*H182</f>
        <v>0</v>
      </c>
      <c r="S182" s="184">
        <v>0</v>
      </c>
      <c r="T182" s="185">
        <f>S182*H182</f>
        <v>0</v>
      </c>
      <c r="U182" s="37"/>
      <c r="V182" s="37"/>
      <c r="W182" s="37"/>
      <c r="X182" s="37"/>
      <c r="Y182" s="37"/>
      <c r="Z182" s="37"/>
      <c r="AA182" s="37"/>
      <c r="AB182" s="37"/>
      <c r="AC182" s="37"/>
      <c r="AD182" s="37"/>
      <c r="AE182" s="37"/>
      <c r="AR182" s="186" t="s">
        <v>135</v>
      </c>
      <c r="AT182" s="186" t="s">
        <v>130</v>
      </c>
      <c r="AU182" s="186" t="s">
        <v>72</v>
      </c>
      <c r="AY182" s="16" t="s">
        <v>136</v>
      </c>
      <c r="BE182" s="187">
        <f>IF(N182="základní",J182,0)</f>
        <v>0</v>
      </c>
      <c r="BF182" s="187">
        <f>IF(N182="snížená",J182,0)</f>
        <v>0</v>
      </c>
      <c r="BG182" s="187">
        <f>IF(N182="zákl. přenesená",J182,0)</f>
        <v>0</v>
      </c>
      <c r="BH182" s="187">
        <f>IF(N182="sníž. přenesená",J182,0)</f>
        <v>0</v>
      </c>
      <c r="BI182" s="187">
        <f>IF(N182="nulová",J182,0)</f>
        <v>0</v>
      </c>
      <c r="BJ182" s="16" t="s">
        <v>80</v>
      </c>
      <c r="BK182" s="187">
        <f>ROUND(I182*H182,2)</f>
        <v>0</v>
      </c>
      <c r="BL182" s="16" t="s">
        <v>135</v>
      </c>
      <c r="BM182" s="186" t="s">
        <v>253</v>
      </c>
    </row>
    <row r="183" s="11" customFormat="1">
      <c r="A183" s="11"/>
      <c r="B183" s="199"/>
      <c r="C183" s="200"/>
      <c r="D183" s="190" t="s">
        <v>137</v>
      </c>
      <c r="E183" s="201" t="s">
        <v>19</v>
      </c>
      <c r="F183" s="202" t="s">
        <v>469</v>
      </c>
      <c r="G183" s="200"/>
      <c r="H183" s="203">
        <v>58.82</v>
      </c>
      <c r="I183" s="204"/>
      <c r="J183" s="200"/>
      <c r="K183" s="200"/>
      <c r="L183" s="205"/>
      <c r="M183" s="206"/>
      <c r="N183" s="207"/>
      <c r="O183" s="207"/>
      <c r="P183" s="207"/>
      <c r="Q183" s="207"/>
      <c r="R183" s="207"/>
      <c r="S183" s="207"/>
      <c r="T183" s="208"/>
      <c r="U183" s="11"/>
      <c r="V183" s="11"/>
      <c r="W183" s="11"/>
      <c r="X183" s="11"/>
      <c r="Y183" s="11"/>
      <c r="Z183" s="11"/>
      <c r="AA183" s="11"/>
      <c r="AB183" s="11"/>
      <c r="AC183" s="11"/>
      <c r="AD183" s="11"/>
      <c r="AE183" s="11"/>
      <c r="AT183" s="209" t="s">
        <v>137</v>
      </c>
      <c r="AU183" s="209" t="s">
        <v>72</v>
      </c>
      <c r="AV183" s="11" t="s">
        <v>82</v>
      </c>
      <c r="AW183" s="11" t="s">
        <v>33</v>
      </c>
      <c r="AX183" s="11" t="s">
        <v>72</v>
      </c>
      <c r="AY183" s="209" t="s">
        <v>136</v>
      </c>
    </row>
    <row r="184" s="12" customFormat="1">
      <c r="A184" s="12"/>
      <c r="B184" s="210"/>
      <c r="C184" s="211"/>
      <c r="D184" s="190" t="s">
        <v>137</v>
      </c>
      <c r="E184" s="212" t="s">
        <v>19</v>
      </c>
      <c r="F184" s="213" t="s">
        <v>140</v>
      </c>
      <c r="G184" s="211"/>
      <c r="H184" s="214">
        <v>58.82</v>
      </c>
      <c r="I184" s="215"/>
      <c r="J184" s="211"/>
      <c r="K184" s="211"/>
      <c r="L184" s="216"/>
      <c r="M184" s="217"/>
      <c r="N184" s="218"/>
      <c r="O184" s="218"/>
      <c r="P184" s="218"/>
      <c r="Q184" s="218"/>
      <c r="R184" s="218"/>
      <c r="S184" s="218"/>
      <c r="T184" s="219"/>
      <c r="U184" s="12"/>
      <c r="V184" s="12"/>
      <c r="W184" s="12"/>
      <c r="X184" s="12"/>
      <c r="Y184" s="12"/>
      <c r="Z184" s="12"/>
      <c r="AA184" s="12"/>
      <c r="AB184" s="12"/>
      <c r="AC184" s="12"/>
      <c r="AD184" s="12"/>
      <c r="AE184" s="12"/>
      <c r="AT184" s="220" t="s">
        <v>137</v>
      </c>
      <c r="AU184" s="220" t="s">
        <v>72</v>
      </c>
      <c r="AV184" s="12" t="s">
        <v>135</v>
      </c>
      <c r="AW184" s="12" t="s">
        <v>33</v>
      </c>
      <c r="AX184" s="12" t="s">
        <v>80</v>
      </c>
      <c r="AY184" s="220" t="s">
        <v>136</v>
      </c>
    </row>
    <row r="185" s="2" customFormat="1" ht="16.5" customHeight="1">
      <c r="A185" s="37"/>
      <c r="B185" s="38"/>
      <c r="C185" s="175" t="s">
        <v>255</v>
      </c>
      <c r="D185" s="175" t="s">
        <v>130</v>
      </c>
      <c r="E185" s="176" t="s">
        <v>470</v>
      </c>
      <c r="F185" s="177" t="s">
        <v>471</v>
      </c>
      <c r="G185" s="178" t="s">
        <v>227</v>
      </c>
      <c r="H185" s="179">
        <v>177</v>
      </c>
      <c r="I185" s="180"/>
      <c r="J185" s="181">
        <f>ROUND(I185*H185,2)</f>
        <v>0</v>
      </c>
      <c r="K185" s="177" t="s">
        <v>134</v>
      </c>
      <c r="L185" s="43"/>
      <c r="M185" s="182" t="s">
        <v>19</v>
      </c>
      <c r="N185" s="183" t="s">
        <v>43</v>
      </c>
      <c r="O185" s="83"/>
      <c r="P185" s="184">
        <f>O185*H185</f>
        <v>0</v>
      </c>
      <c r="Q185" s="184">
        <v>0</v>
      </c>
      <c r="R185" s="184">
        <f>Q185*H185</f>
        <v>0</v>
      </c>
      <c r="S185" s="184">
        <v>0</v>
      </c>
      <c r="T185" s="185">
        <f>S185*H185</f>
        <v>0</v>
      </c>
      <c r="U185" s="37"/>
      <c r="V185" s="37"/>
      <c r="W185" s="37"/>
      <c r="X185" s="37"/>
      <c r="Y185" s="37"/>
      <c r="Z185" s="37"/>
      <c r="AA185" s="37"/>
      <c r="AB185" s="37"/>
      <c r="AC185" s="37"/>
      <c r="AD185" s="37"/>
      <c r="AE185" s="37"/>
      <c r="AR185" s="186" t="s">
        <v>135</v>
      </c>
      <c r="AT185" s="186" t="s">
        <v>130</v>
      </c>
      <c r="AU185" s="186" t="s">
        <v>72</v>
      </c>
      <c r="AY185" s="16" t="s">
        <v>136</v>
      </c>
      <c r="BE185" s="187">
        <f>IF(N185="základní",J185,0)</f>
        <v>0</v>
      </c>
      <c r="BF185" s="187">
        <f>IF(N185="snížená",J185,0)</f>
        <v>0</v>
      </c>
      <c r="BG185" s="187">
        <f>IF(N185="zákl. přenesená",J185,0)</f>
        <v>0</v>
      </c>
      <c r="BH185" s="187">
        <f>IF(N185="sníž. přenesená",J185,0)</f>
        <v>0</v>
      </c>
      <c r="BI185" s="187">
        <f>IF(N185="nulová",J185,0)</f>
        <v>0</v>
      </c>
      <c r="BJ185" s="16" t="s">
        <v>80</v>
      </c>
      <c r="BK185" s="187">
        <f>ROUND(I185*H185,2)</f>
        <v>0</v>
      </c>
      <c r="BL185" s="16" t="s">
        <v>135</v>
      </c>
      <c r="BM185" s="186" t="s">
        <v>258</v>
      </c>
    </row>
    <row r="186" s="11" customFormat="1">
      <c r="A186" s="11"/>
      <c r="B186" s="199"/>
      <c r="C186" s="200"/>
      <c r="D186" s="190" t="s">
        <v>137</v>
      </c>
      <c r="E186" s="201" t="s">
        <v>19</v>
      </c>
      <c r="F186" s="202" t="s">
        <v>472</v>
      </c>
      <c r="G186" s="200"/>
      <c r="H186" s="203">
        <v>177</v>
      </c>
      <c r="I186" s="204"/>
      <c r="J186" s="200"/>
      <c r="K186" s="200"/>
      <c r="L186" s="205"/>
      <c r="M186" s="206"/>
      <c r="N186" s="207"/>
      <c r="O186" s="207"/>
      <c r="P186" s="207"/>
      <c r="Q186" s="207"/>
      <c r="R186" s="207"/>
      <c r="S186" s="207"/>
      <c r="T186" s="208"/>
      <c r="U186" s="11"/>
      <c r="V186" s="11"/>
      <c r="W186" s="11"/>
      <c r="X186" s="11"/>
      <c r="Y186" s="11"/>
      <c r="Z186" s="11"/>
      <c r="AA186" s="11"/>
      <c r="AB186" s="11"/>
      <c r="AC186" s="11"/>
      <c r="AD186" s="11"/>
      <c r="AE186" s="11"/>
      <c r="AT186" s="209" t="s">
        <v>137</v>
      </c>
      <c r="AU186" s="209" t="s">
        <v>72</v>
      </c>
      <c r="AV186" s="11" t="s">
        <v>82</v>
      </c>
      <c r="AW186" s="11" t="s">
        <v>33</v>
      </c>
      <c r="AX186" s="11" t="s">
        <v>72</v>
      </c>
      <c r="AY186" s="209" t="s">
        <v>136</v>
      </c>
    </row>
    <row r="187" s="12" customFormat="1">
      <c r="A187" s="12"/>
      <c r="B187" s="210"/>
      <c r="C187" s="211"/>
      <c r="D187" s="190" t="s">
        <v>137</v>
      </c>
      <c r="E187" s="212" t="s">
        <v>19</v>
      </c>
      <c r="F187" s="213" t="s">
        <v>140</v>
      </c>
      <c r="G187" s="211"/>
      <c r="H187" s="214">
        <v>177</v>
      </c>
      <c r="I187" s="215"/>
      <c r="J187" s="211"/>
      <c r="K187" s="211"/>
      <c r="L187" s="216"/>
      <c r="M187" s="217"/>
      <c r="N187" s="218"/>
      <c r="O187" s="218"/>
      <c r="P187" s="218"/>
      <c r="Q187" s="218"/>
      <c r="R187" s="218"/>
      <c r="S187" s="218"/>
      <c r="T187" s="219"/>
      <c r="U187" s="12"/>
      <c r="V187" s="12"/>
      <c r="W187" s="12"/>
      <c r="X187" s="12"/>
      <c r="Y187" s="12"/>
      <c r="Z187" s="12"/>
      <c r="AA187" s="12"/>
      <c r="AB187" s="12"/>
      <c r="AC187" s="12"/>
      <c r="AD187" s="12"/>
      <c r="AE187" s="12"/>
      <c r="AT187" s="220" t="s">
        <v>137</v>
      </c>
      <c r="AU187" s="220" t="s">
        <v>72</v>
      </c>
      <c r="AV187" s="12" t="s">
        <v>135</v>
      </c>
      <c r="AW187" s="12" t="s">
        <v>33</v>
      </c>
      <c r="AX187" s="12" t="s">
        <v>80</v>
      </c>
      <c r="AY187" s="220" t="s">
        <v>136</v>
      </c>
    </row>
    <row r="188" s="2" customFormat="1" ht="16.5" customHeight="1">
      <c r="A188" s="37"/>
      <c r="B188" s="38"/>
      <c r="C188" s="175" t="s">
        <v>196</v>
      </c>
      <c r="D188" s="175" t="s">
        <v>130</v>
      </c>
      <c r="E188" s="176" t="s">
        <v>473</v>
      </c>
      <c r="F188" s="177" t="s">
        <v>474</v>
      </c>
      <c r="G188" s="178" t="s">
        <v>237</v>
      </c>
      <c r="H188" s="179">
        <v>129.51499999999999</v>
      </c>
      <c r="I188" s="180"/>
      <c r="J188" s="181">
        <f>ROUND(I188*H188,2)</f>
        <v>0</v>
      </c>
      <c r="K188" s="177" t="s">
        <v>134</v>
      </c>
      <c r="L188" s="43"/>
      <c r="M188" s="182" t="s">
        <v>19</v>
      </c>
      <c r="N188" s="183" t="s">
        <v>43</v>
      </c>
      <c r="O188" s="83"/>
      <c r="P188" s="184">
        <f>O188*H188</f>
        <v>0</v>
      </c>
      <c r="Q188" s="184">
        <v>0</v>
      </c>
      <c r="R188" s="184">
        <f>Q188*H188</f>
        <v>0</v>
      </c>
      <c r="S188" s="184">
        <v>0</v>
      </c>
      <c r="T188" s="185">
        <f>S188*H188</f>
        <v>0</v>
      </c>
      <c r="U188" s="37"/>
      <c r="V188" s="37"/>
      <c r="W188" s="37"/>
      <c r="X188" s="37"/>
      <c r="Y188" s="37"/>
      <c r="Z188" s="37"/>
      <c r="AA188" s="37"/>
      <c r="AB188" s="37"/>
      <c r="AC188" s="37"/>
      <c r="AD188" s="37"/>
      <c r="AE188" s="37"/>
      <c r="AR188" s="186" t="s">
        <v>135</v>
      </c>
      <c r="AT188" s="186" t="s">
        <v>130</v>
      </c>
      <c r="AU188" s="186" t="s">
        <v>72</v>
      </c>
      <c r="AY188" s="16" t="s">
        <v>136</v>
      </c>
      <c r="BE188" s="187">
        <f>IF(N188="základní",J188,0)</f>
        <v>0</v>
      </c>
      <c r="BF188" s="187">
        <f>IF(N188="snížená",J188,0)</f>
        <v>0</v>
      </c>
      <c r="BG188" s="187">
        <f>IF(N188="zákl. přenesená",J188,0)</f>
        <v>0</v>
      </c>
      <c r="BH188" s="187">
        <f>IF(N188="sníž. přenesená",J188,0)</f>
        <v>0</v>
      </c>
      <c r="BI188" s="187">
        <f>IF(N188="nulová",J188,0)</f>
        <v>0</v>
      </c>
      <c r="BJ188" s="16" t="s">
        <v>80</v>
      </c>
      <c r="BK188" s="187">
        <f>ROUND(I188*H188,2)</f>
        <v>0</v>
      </c>
      <c r="BL188" s="16" t="s">
        <v>135</v>
      </c>
      <c r="BM188" s="186" t="s">
        <v>261</v>
      </c>
    </row>
    <row r="189" s="10" customFormat="1">
      <c r="A189" s="10"/>
      <c r="B189" s="188"/>
      <c r="C189" s="189"/>
      <c r="D189" s="190" t="s">
        <v>137</v>
      </c>
      <c r="E189" s="191" t="s">
        <v>19</v>
      </c>
      <c r="F189" s="192" t="s">
        <v>475</v>
      </c>
      <c r="G189" s="189"/>
      <c r="H189" s="191" t="s">
        <v>19</v>
      </c>
      <c r="I189" s="193"/>
      <c r="J189" s="189"/>
      <c r="K189" s="189"/>
      <c r="L189" s="194"/>
      <c r="M189" s="195"/>
      <c r="N189" s="196"/>
      <c r="O189" s="196"/>
      <c r="P189" s="196"/>
      <c r="Q189" s="196"/>
      <c r="R189" s="196"/>
      <c r="S189" s="196"/>
      <c r="T189" s="197"/>
      <c r="U189" s="10"/>
      <c r="V189" s="10"/>
      <c r="W189" s="10"/>
      <c r="X189" s="10"/>
      <c r="Y189" s="10"/>
      <c r="Z189" s="10"/>
      <c r="AA189" s="10"/>
      <c r="AB189" s="10"/>
      <c r="AC189" s="10"/>
      <c r="AD189" s="10"/>
      <c r="AE189" s="10"/>
      <c r="AT189" s="198" t="s">
        <v>137</v>
      </c>
      <c r="AU189" s="198" t="s">
        <v>72</v>
      </c>
      <c r="AV189" s="10" t="s">
        <v>80</v>
      </c>
      <c r="AW189" s="10" t="s">
        <v>33</v>
      </c>
      <c r="AX189" s="10" t="s">
        <v>72</v>
      </c>
      <c r="AY189" s="198" t="s">
        <v>136</v>
      </c>
    </row>
    <row r="190" s="11" customFormat="1">
      <c r="A190" s="11"/>
      <c r="B190" s="199"/>
      <c r="C190" s="200"/>
      <c r="D190" s="190" t="s">
        <v>137</v>
      </c>
      <c r="E190" s="201" t="s">
        <v>19</v>
      </c>
      <c r="F190" s="202" t="s">
        <v>476</v>
      </c>
      <c r="G190" s="200"/>
      <c r="H190" s="203">
        <v>129.51499999999999</v>
      </c>
      <c r="I190" s="204"/>
      <c r="J190" s="200"/>
      <c r="K190" s="200"/>
      <c r="L190" s="205"/>
      <c r="M190" s="206"/>
      <c r="N190" s="207"/>
      <c r="O190" s="207"/>
      <c r="P190" s="207"/>
      <c r="Q190" s="207"/>
      <c r="R190" s="207"/>
      <c r="S190" s="207"/>
      <c r="T190" s="208"/>
      <c r="U190" s="11"/>
      <c r="V190" s="11"/>
      <c r="W190" s="11"/>
      <c r="X190" s="11"/>
      <c r="Y190" s="11"/>
      <c r="Z190" s="11"/>
      <c r="AA190" s="11"/>
      <c r="AB190" s="11"/>
      <c r="AC190" s="11"/>
      <c r="AD190" s="11"/>
      <c r="AE190" s="11"/>
      <c r="AT190" s="209" t="s">
        <v>137</v>
      </c>
      <c r="AU190" s="209" t="s">
        <v>72</v>
      </c>
      <c r="AV190" s="11" t="s">
        <v>82</v>
      </c>
      <c r="AW190" s="11" t="s">
        <v>33</v>
      </c>
      <c r="AX190" s="11" t="s">
        <v>72</v>
      </c>
      <c r="AY190" s="209" t="s">
        <v>136</v>
      </c>
    </row>
    <row r="191" s="12" customFormat="1">
      <c r="A191" s="12"/>
      <c r="B191" s="210"/>
      <c r="C191" s="211"/>
      <c r="D191" s="190" t="s">
        <v>137</v>
      </c>
      <c r="E191" s="212" t="s">
        <v>19</v>
      </c>
      <c r="F191" s="213" t="s">
        <v>140</v>
      </c>
      <c r="G191" s="211"/>
      <c r="H191" s="214">
        <v>129.51499999999999</v>
      </c>
      <c r="I191" s="215"/>
      <c r="J191" s="211"/>
      <c r="K191" s="211"/>
      <c r="L191" s="216"/>
      <c r="M191" s="217"/>
      <c r="N191" s="218"/>
      <c r="O191" s="218"/>
      <c r="P191" s="218"/>
      <c r="Q191" s="218"/>
      <c r="R191" s="218"/>
      <c r="S191" s="218"/>
      <c r="T191" s="219"/>
      <c r="U191" s="12"/>
      <c r="V191" s="12"/>
      <c r="W191" s="12"/>
      <c r="X191" s="12"/>
      <c r="Y191" s="12"/>
      <c r="Z191" s="12"/>
      <c r="AA191" s="12"/>
      <c r="AB191" s="12"/>
      <c r="AC191" s="12"/>
      <c r="AD191" s="12"/>
      <c r="AE191" s="12"/>
      <c r="AT191" s="220" t="s">
        <v>137</v>
      </c>
      <c r="AU191" s="220" t="s">
        <v>72</v>
      </c>
      <c r="AV191" s="12" t="s">
        <v>135</v>
      </c>
      <c r="AW191" s="12" t="s">
        <v>33</v>
      </c>
      <c r="AX191" s="12" t="s">
        <v>80</v>
      </c>
      <c r="AY191" s="220" t="s">
        <v>136</v>
      </c>
    </row>
    <row r="192" s="2" customFormat="1" ht="16.5" customHeight="1">
      <c r="A192" s="37"/>
      <c r="B192" s="38"/>
      <c r="C192" s="175" t="s">
        <v>263</v>
      </c>
      <c r="D192" s="175" t="s">
        <v>130</v>
      </c>
      <c r="E192" s="176" t="s">
        <v>230</v>
      </c>
      <c r="F192" s="177" t="s">
        <v>231</v>
      </c>
      <c r="G192" s="178" t="s">
        <v>227</v>
      </c>
      <c r="H192" s="179">
        <v>11.699999999999999</v>
      </c>
      <c r="I192" s="180"/>
      <c r="J192" s="181">
        <f>ROUND(I192*H192,2)</f>
        <v>0</v>
      </c>
      <c r="K192" s="177" t="s">
        <v>134</v>
      </c>
      <c r="L192" s="43"/>
      <c r="M192" s="182" t="s">
        <v>19</v>
      </c>
      <c r="N192" s="183" t="s">
        <v>43</v>
      </c>
      <c r="O192" s="83"/>
      <c r="P192" s="184">
        <f>O192*H192</f>
        <v>0</v>
      </c>
      <c r="Q192" s="184">
        <v>0</v>
      </c>
      <c r="R192" s="184">
        <f>Q192*H192</f>
        <v>0</v>
      </c>
      <c r="S192" s="184">
        <v>0</v>
      </c>
      <c r="T192" s="185">
        <f>S192*H192</f>
        <v>0</v>
      </c>
      <c r="U192" s="37"/>
      <c r="V192" s="37"/>
      <c r="W192" s="37"/>
      <c r="X192" s="37"/>
      <c r="Y192" s="37"/>
      <c r="Z192" s="37"/>
      <c r="AA192" s="37"/>
      <c r="AB192" s="37"/>
      <c r="AC192" s="37"/>
      <c r="AD192" s="37"/>
      <c r="AE192" s="37"/>
      <c r="AR192" s="186" t="s">
        <v>135</v>
      </c>
      <c r="AT192" s="186" t="s">
        <v>130</v>
      </c>
      <c r="AU192" s="186" t="s">
        <v>72</v>
      </c>
      <c r="AY192" s="16" t="s">
        <v>136</v>
      </c>
      <c r="BE192" s="187">
        <f>IF(N192="základní",J192,0)</f>
        <v>0</v>
      </c>
      <c r="BF192" s="187">
        <f>IF(N192="snížená",J192,0)</f>
        <v>0</v>
      </c>
      <c r="BG192" s="187">
        <f>IF(N192="zákl. přenesená",J192,0)</f>
        <v>0</v>
      </c>
      <c r="BH192" s="187">
        <f>IF(N192="sníž. přenesená",J192,0)</f>
        <v>0</v>
      </c>
      <c r="BI192" s="187">
        <f>IF(N192="nulová",J192,0)</f>
        <v>0</v>
      </c>
      <c r="BJ192" s="16" t="s">
        <v>80</v>
      </c>
      <c r="BK192" s="187">
        <f>ROUND(I192*H192,2)</f>
        <v>0</v>
      </c>
      <c r="BL192" s="16" t="s">
        <v>135</v>
      </c>
      <c r="BM192" s="186" t="s">
        <v>266</v>
      </c>
    </row>
    <row r="193" s="11" customFormat="1">
      <c r="A193" s="11"/>
      <c r="B193" s="199"/>
      <c r="C193" s="200"/>
      <c r="D193" s="190" t="s">
        <v>137</v>
      </c>
      <c r="E193" s="201" t="s">
        <v>19</v>
      </c>
      <c r="F193" s="202" t="s">
        <v>477</v>
      </c>
      <c r="G193" s="200"/>
      <c r="H193" s="203">
        <v>11.699999999999999</v>
      </c>
      <c r="I193" s="204"/>
      <c r="J193" s="200"/>
      <c r="K193" s="200"/>
      <c r="L193" s="205"/>
      <c r="M193" s="206"/>
      <c r="N193" s="207"/>
      <c r="O193" s="207"/>
      <c r="P193" s="207"/>
      <c r="Q193" s="207"/>
      <c r="R193" s="207"/>
      <c r="S193" s="207"/>
      <c r="T193" s="208"/>
      <c r="U193" s="11"/>
      <c r="V193" s="11"/>
      <c r="W193" s="11"/>
      <c r="X193" s="11"/>
      <c r="Y193" s="11"/>
      <c r="Z193" s="11"/>
      <c r="AA193" s="11"/>
      <c r="AB193" s="11"/>
      <c r="AC193" s="11"/>
      <c r="AD193" s="11"/>
      <c r="AE193" s="11"/>
      <c r="AT193" s="209" t="s">
        <v>137</v>
      </c>
      <c r="AU193" s="209" t="s">
        <v>72</v>
      </c>
      <c r="AV193" s="11" t="s">
        <v>82</v>
      </c>
      <c r="AW193" s="11" t="s">
        <v>33</v>
      </c>
      <c r="AX193" s="11" t="s">
        <v>72</v>
      </c>
      <c r="AY193" s="209" t="s">
        <v>136</v>
      </c>
    </row>
    <row r="194" s="12" customFormat="1">
      <c r="A194" s="12"/>
      <c r="B194" s="210"/>
      <c r="C194" s="211"/>
      <c r="D194" s="190" t="s">
        <v>137</v>
      </c>
      <c r="E194" s="212" t="s">
        <v>19</v>
      </c>
      <c r="F194" s="213" t="s">
        <v>140</v>
      </c>
      <c r="G194" s="211"/>
      <c r="H194" s="214">
        <v>11.699999999999999</v>
      </c>
      <c r="I194" s="215"/>
      <c r="J194" s="211"/>
      <c r="K194" s="211"/>
      <c r="L194" s="216"/>
      <c r="M194" s="217"/>
      <c r="N194" s="218"/>
      <c r="O194" s="218"/>
      <c r="P194" s="218"/>
      <c r="Q194" s="218"/>
      <c r="R194" s="218"/>
      <c r="S194" s="218"/>
      <c r="T194" s="219"/>
      <c r="U194" s="12"/>
      <c r="V194" s="12"/>
      <c r="W194" s="12"/>
      <c r="X194" s="12"/>
      <c r="Y194" s="12"/>
      <c r="Z194" s="12"/>
      <c r="AA194" s="12"/>
      <c r="AB194" s="12"/>
      <c r="AC194" s="12"/>
      <c r="AD194" s="12"/>
      <c r="AE194" s="12"/>
      <c r="AT194" s="220" t="s">
        <v>137</v>
      </c>
      <c r="AU194" s="220" t="s">
        <v>72</v>
      </c>
      <c r="AV194" s="12" t="s">
        <v>135</v>
      </c>
      <c r="AW194" s="12" t="s">
        <v>33</v>
      </c>
      <c r="AX194" s="12" t="s">
        <v>80</v>
      </c>
      <c r="AY194" s="220" t="s">
        <v>136</v>
      </c>
    </row>
    <row r="195" s="2" customFormat="1" ht="16.5" customHeight="1">
      <c r="A195" s="37"/>
      <c r="B195" s="38"/>
      <c r="C195" s="175" t="s">
        <v>200</v>
      </c>
      <c r="D195" s="175" t="s">
        <v>130</v>
      </c>
      <c r="E195" s="176" t="s">
        <v>478</v>
      </c>
      <c r="F195" s="177" t="s">
        <v>479</v>
      </c>
      <c r="G195" s="178" t="s">
        <v>237</v>
      </c>
      <c r="H195" s="179">
        <v>3.5</v>
      </c>
      <c r="I195" s="180"/>
      <c r="J195" s="181">
        <f>ROUND(I195*H195,2)</f>
        <v>0</v>
      </c>
      <c r="K195" s="177" t="s">
        <v>134</v>
      </c>
      <c r="L195" s="43"/>
      <c r="M195" s="182" t="s">
        <v>19</v>
      </c>
      <c r="N195" s="183" t="s">
        <v>43</v>
      </c>
      <c r="O195" s="83"/>
      <c r="P195" s="184">
        <f>O195*H195</f>
        <v>0</v>
      </c>
      <c r="Q195" s="184">
        <v>0</v>
      </c>
      <c r="R195" s="184">
        <f>Q195*H195</f>
        <v>0</v>
      </c>
      <c r="S195" s="184">
        <v>0</v>
      </c>
      <c r="T195" s="185">
        <f>S195*H195</f>
        <v>0</v>
      </c>
      <c r="U195" s="37"/>
      <c r="V195" s="37"/>
      <c r="W195" s="37"/>
      <c r="X195" s="37"/>
      <c r="Y195" s="37"/>
      <c r="Z195" s="37"/>
      <c r="AA195" s="37"/>
      <c r="AB195" s="37"/>
      <c r="AC195" s="37"/>
      <c r="AD195" s="37"/>
      <c r="AE195" s="37"/>
      <c r="AR195" s="186" t="s">
        <v>135</v>
      </c>
      <c r="AT195" s="186" t="s">
        <v>130</v>
      </c>
      <c r="AU195" s="186" t="s">
        <v>72</v>
      </c>
      <c r="AY195" s="16" t="s">
        <v>136</v>
      </c>
      <c r="BE195" s="187">
        <f>IF(N195="základní",J195,0)</f>
        <v>0</v>
      </c>
      <c r="BF195" s="187">
        <f>IF(N195="snížená",J195,0)</f>
        <v>0</v>
      </c>
      <c r="BG195" s="187">
        <f>IF(N195="zákl. přenesená",J195,0)</f>
        <v>0</v>
      </c>
      <c r="BH195" s="187">
        <f>IF(N195="sníž. přenesená",J195,0)</f>
        <v>0</v>
      </c>
      <c r="BI195" s="187">
        <f>IF(N195="nulová",J195,0)</f>
        <v>0</v>
      </c>
      <c r="BJ195" s="16" t="s">
        <v>80</v>
      </c>
      <c r="BK195" s="187">
        <f>ROUND(I195*H195,2)</f>
        <v>0</v>
      </c>
      <c r="BL195" s="16" t="s">
        <v>135</v>
      </c>
      <c r="BM195" s="186" t="s">
        <v>269</v>
      </c>
    </row>
    <row r="196" s="11" customFormat="1">
      <c r="A196" s="11"/>
      <c r="B196" s="199"/>
      <c r="C196" s="200"/>
      <c r="D196" s="190" t="s">
        <v>137</v>
      </c>
      <c r="E196" s="201" t="s">
        <v>19</v>
      </c>
      <c r="F196" s="202" t="s">
        <v>480</v>
      </c>
      <c r="G196" s="200"/>
      <c r="H196" s="203">
        <v>3.5</v>
      </c>
      <c r="I196" s="204"/>
      <c r="J196" s="200"/>
      <c r="K196" s="200"/>
      <c r="L196" s="205"/>
      <c r="M196" s="206"/>
      <c r="N196" s="207"/>
      <c r="O196" s="207"/>
      <c r="P196" s="207"/>
      <c r="Q196" s="207"/>
      <c r="R196" s="207"/>
      <c r="S196" s="207"/>
      <c r="T196" s="208"/>
      <c r="U196" s="11"/>
      <c r="V196" s="11"/>
      <c r="W196" s="11"/>
      <c r="X196" s="11"/>
      <c r="Y196" s="11"/>
      <c r="Z196" s="11"/>
      <c r="AA196" s="11"/>
      <c r="AB196" s="11"/>
      <c r="AC196" s="11"/>
      <c r="AD196" s="11"/>
      <c r="AE196" s="11"/>
      <c r="AT196" s="209" t="s">
        <v>137</v>
      </c>
      <c r="AU196" s="209" t="s">
        <v>72</v>
      </c>
      <c r="AV196" s="11" t="s">
        <v>82</v>
      </c>
      <c r="AW196" s="11" t="s">
        <v>33</v>
      </c>
      <c r="AX196" s="11" t="s">
        <v>72</v>
      </c>
      <c r="AY196" s="209" t="s">
        <v>136</v>
      </c>
    </row>
    <row r="197" s="12" customFormat="1">
      <c r="A197" s="12"/>
      <c r="B197" s="210"/>
      <c r="C197" s="211"/>
      <c r="D197" s="190" t="s">
        <v>137</v>
      </c>
      <c r="E197" s="212" t="s">
        <v>19</v>
      </c>
      <c r="F197" s="213" t="s">
        <v>140</v>
      </c>
      <c r="G197" s="211"/>
      <c r="H197" s="214">
        <v>3.5</v>
      </c>
      <c r="I197" s="215"/>
      <c r="J197" s="211"/>
      <c r="K197" s="211"/>
      <c r="L197" s="216"/>
      <c r="M197" s="217"/>
      <c r="N197" s="218"/>
      <c r="O197" s="218"/>
      <c r="P197" s="218"/>
      <c r="Q197" s="218"/>
      <c r="R197" s="218"/>
      <c r="S197" s="218"/>
      <c r="T197" s="219"/>
      <c r="U197" s="12"/>
      <c r="V197" s="12"/>
      <c r="W197" s="12"/>
      <c r="X197" s="12"/>
      <c r="Y197" s="12"/>
      <c r="Z197" s="12"/>
      <c r="AA197" s="12"/>
      <c r="AB197" s="12"/>
      <c r="AC197" s="12"/>
      <c r="AD197" s="12"/>
      <c r="AE197" s="12"/>
      <c r="AT197" s="220" t="s">
        <v>137</v>
      </c>
      <c r="AU197" s="220" t="s">
        <v>72</v>
      </c>
      <c r="AV197" s="12" t="s">
        <v>135</v>
      </c>
      <c r="AW197" s="12" t="s">
        <v>33</v>
      </c>
      <c r="AX197" s="12" t="s">
        <v>80</v>
      </c>
      <c r="AY197" s="220" t="s">
        <v>136</v>
      </c>
    </row>
    <row r="198" s="2" customFormat="1" ht="16.5" customHeight="1">
      <c r="A198" s="37"/>
      <c r="B198" s="38"/>
      <c r="C198" s="175" t="s">
        <v>271</v>
      </c>
      <c r="D198" s="175" t="s">
        <v>130</v>
      </c>
      <c r="E198" s="176" t="s">
        <v>481</v>
      </c>
      <c r="F198" s="177" t="s">
        <v>482</v>
      </c>
      <c r="G198" s="178" t="s">
        <v>237</v>
      </c>
      <c r="H198" s="179">
        <v>36</v>
      </c>
      <c r="I198" s="180"/>
      <c r="J198" s="181">
        <f>ROUND(I198*H198,2)</f>
        <v>0</v>
      </c>
      <c r="K198" s="177" t="s">
        <v>134</v>
      </c>
      <c r="L198" s="43"/>
      <c r="M198" s="182" t="s">
        <v>19</v>
      </c>
      <c r="N198" s="183" t="s">
        <v>43</v>
      </c>
      <c r="O198" s="83"/>
      <c r="P198" s="184">
        <f>O198*H198</f>
        <v>0</v>
      </c>
      <c r="Q198" s="184">
        <v>0</v>
      </c>
      <c r="R198" s="184">
        <f>Q198*H198</f>
        <v>0</v>
      </c>
      <c r="S198" s="184">
        <v>0</v>
      </c>
      <c r="T198" s="185">
        <f>S198*H198</f>
        <v>0</v>
      </c>
      <c r="U198" s="37"/>
      <c r="V198" s="37"/>
      <c r="W198" s="37"/>
      <c r="X198" s="37"/>
      <c r="Y198" s="37"/>
      <c r="Z198" s="37"/>
      <c r="AA198" s="37"/>
      <c r="AB198" s="37"/>
      <c r="AC198" s="37"/>
      <c r="AD198" s="37"/>
      <c r="AE198" s="37"/>
      <c r="AR198" s="186" t="s">
        <v>135</v>
      </c>
      <c r="AT198" s="186" t="s">
        <v>130</v>
      </c>
      <c r="AU198" s="186" t="s">
        <v>72</v>
      </c>
      <c r="AY198" s="16" t="s">
        <v>136</v>
      </c>
      <c r="BE198" s="187">
        <f>IF(N198="základní",J198,0)</f>
        <v>0</v>
      </c>
      <c r="BF198" s="187">
        <f>IF(N198="snížená",J198,0)</f>
        <v>0</v>
      </c>
      <c r="BG198" s="187">
        <f>IF(N198="zákl. přenesená",J198,0)</f>
        <v>0</v>
      </c>
      <c r="BH198" s="187">
        <f>IF(N198="sníž. přenesená",J198,0)</f>
        <v>0</v>
      </c>
      <c r="BI198" s="187">
        <f>IF(N198="nulová",J198,0)</f>
        <v>0</v>
      </c>
      <c r="BJ198" s="16" t="s">
        <v>80</v>
      </c>
      <c r="BK198" s="187">
        <f>ROUND(I198*H198,2)</f>
        <v>0</v>
      </c>
      <c r="BL198" s="16" t="s">
        <v>135</v>
      </c>
      <c r="BM198" s="186" t="s">
        <v>275</v>
      </c>
    </row>
    <row r="199" s="10" customFormat="1">
      <c r="A199" s="10"/>
      <c r="B199" s="188"/>
      <c r="C199" s="189"/>
      <c r="D199" s="190" t="s">
        <v>137</v>
      </c>
      <c r="E199" s="191" t="s">
        <v>19</v>
      </c>
      <c r="F199" s="192" t="s">
        <v>410</v>
      </c>
      <c r="G199" s="189"/>
      <c r="H199" s="191" t="s">
        <v>19</v>
      </c>
      <c r="I199" s="193"/>
      <c r="J199" s="189"/>
      <c r="K199" s="189"/>
      <c r="L199" s="194"/>
      <c r="M199" s="195"/>
      <c r="N199" s="196"/>
      <c r="O199" s="196"/>
      <c r="P199" s="196"/>
      <c r="Q199" s="196"/>
      <c r="R199" s="196"/>
      <c r="S199" s="196"/>
      <c r="T199" s="197"/>
      <c r="U199" s="10"/>
      <c r="V199" s="10"/>
      <c r="W199" s="10"/>
      <c r="X199" s="10"/>
      <c r="Y199" s="10"/>
      <c r="Z199" s="10"/>
      <c r="AA199" s="10"/>
      <c r="AB199" s="10"/>
      <c r="AC199" s="10"/>
      <c r="AD199" s="10"/>
      <c r="AE199" s="10"/>
      <c r="AT199" s="198" t="s">
        <v>137</v>
      </c>
      <c r="AU199" s="198" t="s">
        <v>72</v>
      </c>
      <c r="AV199" s="10" t="s">
        <v>80</v>
      </c>
      <c r="AW199" s="10" t="s">
        <v>33</v>
      </c>
      <c r="AX199" s="10" t="s">
        <v>72</v>
      </c>
      <c r="AY199" s="198" t="s">
        <v>136</v>
      </c>
    </row>
    <row r="200" s="10" customFormat="1">
      <c r="A200" s="10"/>
      <c r="B200" s="188"/>
      <c r="C200" s="189"/>
      <c r="D200" s="190" t="s">
        <v>137</v>
      </c>
      <c r="E200" s="191" t="s">
        <v>19</v>
      </c>
      <c r="F200" s="192" t="s">
        <v>411</v>
      </c>
      <c r="G200" s="189"/>
      <c r="H200" s="191" t="s">
        <v>19</v>
      </c>
      <c r="I200" s="193"/>
      <c r="J200" s="189"/>
      <c r="K200" s="189"/>
      <c r="L200" s="194"/>
      <c r="M200" s="195"/>
      <c r="N200" s="196"/>
      <c r="O200" s="196"/>
      <c r="P200" s="196"/>
      <c r="Q200" s="196"/>
      <c r="R200" s="196"/>
      <c r="S200" s="196"/>
      <c r="T200" s="197"/>
      <c r="U200" s="10"/>
      <c r="V200" s="10"/>
      <c r="W200" s="10"/>
      <c r="X200" s="10"/>
      <c r="Y200" s="10"/>
      <c r="Z200" s="10"/>
      <c r="AA200" s="10"/>
      <c r="AB200" s="10"/>
      <c r="AC200" s="10"/>
      <c r="AD200" s="10"/>
      <c r="AE200" s="10"/>
      <c r="AT200" s="198" t="s">
        <v>137</v>
      </c>
      <c r="AU200" s="198" t="s">
        <v>72</v>
      </c>
      <c r="AV200" s="10" t="s">
        <v>80</v>
      </c>
      <c r="AW200" s="10" t="s">
        <v>33</v>
      </c>
      <c r="AX200" s="10" t="s">
        <v>72</v>
      </c>
      <c r="AY200" s="198" t="s">
        <v>136</v>
      </c>
    </row>
    <row r="201" s="11" customFormat="1">
      <c r="A201" s="11"/>
      <c r="B201" s="199"/>
      <c r="C201" s="200"/>
      <c r="D201" s="190" t="s">
        <v>137</v>
      </c>
      <c r="E201" s="201" t="s">
        <v>19</v>
      </c>
      <c r="F201" s="202" t="s">
        <v>483</v>
      </c>
      <c r="G201" s="200"/>
      <c r="H201" s="203">
        <v>36</v>
      </c>
      <c r="I201" s="204"/>
      <c r="J201" s="200"/>
      <c r="K201" s="200"/>
      <c r="L201" s="205"/>
      <c r="M201" s="206"/>
      <c r="N201" s="207"/>
      <c r="O201" s="207"/>
      <c r="P201" s="207"/>
      <c r="Q201" s="207"/>
      <c r="R201" s="207"/>
      <c r="S201" s="207"/>
      <c r="T201" s="208"/>
      <c r="U201" s="11"/>
      <c r="V201" s="11"/>
      <c r="W201" s="11"/>
      <c r="X201" s="11"/>
      <c r="Y201" s="11"/>
      <c r="Z201" s="11"/>
      <c r="AA201" s="11"/>
      <c r="AB201" s="11"/>
      <c r="AC201" s="11"/>
      <c r="AD201" s="11"/>
      <c r="AE201" s="11"/>
      <c r="AT201" s="209" t="s">
        <v>137</v>
      </c>
      <c r="AU201" s="209" t="s">
        <v>72</v>
      </c>
      <c r="AV201" s="11" t="s">
        <v>82</v>
      </c>
      <c r="AW201" s="11" t="s">
        <v>33</v>
      </c>
      <c r="AX201" s="11" t="s">
        <v>72</v>
      </c>
      <c r="AY201" s="209" t="s">
        <v>136</v>
      </c>
    </row>
    <row r="202" s="12" customFormat="1">
      <c r="A202" s="12"/>
      <c r="B202" s="210"/>
      <c r="C202" s="211"/>
      <c r="D202" s="190" t="s">
        <v>137</v>
      </c>
      <c r="E202" s="212" t="s">
        <v>19</v>
      </c>
      <c r="F202" s="213" t="s">
        <v>140</v>
      </c>
      <c r="G202" s="211"/>
      <c r="H202" s="214">
        <v>36</v>
      </c>
      <c r="I202" s="215"/>
      <c r="J202" s="211"/>
      <c r="K202" s="211"/>
      <c r="L202" s="216"/>
      <c r="M202" s="217"/>
      <c r="N202" s="218"/>
      <c r="O202" s="218"/>
      <c r="P202" s="218"/>
      <c r="Q202" s="218"/>
      <c r="R202" s="218"/>
      <c r="S202" s="218"/>
      <c r="T202" s="219"/>
      <c r="U202" s="12"/>
      <c r="V202" s="12"/>
      <c r="W202" s="12"/>
      <c r="X202" s="12"/>
      <c r="Y202" s="12"/>
      <c r="Z202" s="12"/>
      <c r="AA202" s="12"/>
      <c r="AB202" s="12"/>
      <c r="AC202" s="12"/>
      <c r="AD202" s="12"/>
      <c r="AE202" s="12"/>
      <c r="AT202" s="220" t="s">
        <v>137</v>
      </c>
      <c r="AU202" s="220" t="s">
        <v>72</v>
      </c>
      <c r="AV202" s="12" t="s">
        <v>135</v>
      </c>
      <c r="AW202" s="12" t="s">
        <v>33</v>
      </c>
      <c r="AX202" s="12" t="s">
        <v>80</v>
      </c>
      <c r="AY202" s="220" t="s">
        <v>136</v>
      </c>
    </row>
    <row r="203" s="2" customFormat="1" ht="16.5" customHeight="1">
      <c r="A203" s="37"/>
      <c r="B203" s="38"/>
      <c r="C203" s="175" t="s">
        <v>206</v>
      </c>
      <c r="D203" s="175" t="s">
        <v>130</v>
      </c>
      <c r="E203" s="176" t="s">
        <v>484</v>
      </c>
      <c r="F203" s="177" t="s">
        <v>485</v>
      </c>
      <c r="G203" s="178" t="s">
        <v>237</v>
      </c>
      <c r="H203" s="179">
        <v>198</v>
      </c>
      <c r="I203" s="180"/>
      <c r="J203" s="181">
        <f>ROUND(I203*H203,2)</f>
        <v>0</v>
      </c>
      <c r="K203" s="177" t="s">
        <v>134</v>
      </c>
      <c r="L203" s="43"/>
      <c r="M203" s="182" t="s">
        <v>19</v>
      </c>
      <c r="N203" s="183" t="s">
        <v>43</v>
      </c>
      <c r="O203" s="83"/>
      <c r="P203" s="184">
        <f>O203*H203</f>
        <v>0</v>
      </c>
      <c r="Q203" s="184">
        <v>0</v>
      </c>
      <c r="R203" s="184">
        <f>Q203*H203</f>
        <v>0</v>
      </c>
      <c r="S203" s="184">
        <v>0</v>
      </c>
      <c r="T203" s="185">
        <f>S203*H203</f>
        <v>0</v>
      </c>
      <c r="U203" s="37"/>
      <c r="V203" s="37"/>
      <c r="W203" s="37"/>
      <c r="X203" s="37"/>
      <c r="Y203" s="37"/>
      <c r="Z203" s="37"/>
      <c r="AA203" s="37"/>
      <c r="AB203" s="37"/>
      <c r="AC203" s="37"/>
      <c r="AD203" s="37"/>
      <c r="AE203" s="37"/>
      <c r="AR203" s="186" t="s">
        <v>135</v>
      </c>
      <c r="AT203" s="186" t="s">
        <v>130</v>
      </c>
      <c r="AU203" s="186" t="s">
        <v>72</v>
      </c>
      <c r="AY203" s="16" t="s">
        <v>136</v>
      </c>
      <c r="BE203" s="187">
        <f>IF(N203="základní",J203,0)</f>
        <v>0</v>
      </c>
      <c r="BF203" s="187">
        <f>IF(N203="snížená",J203,0)</f>
        <v>0</v>
      </c>
      <c r="BG203" s="187">
        <f>IF(N203="zákl. přenesená",J203,0)</f>
        <v>0</v>
      </c>
      <c r="BH203" s="187">
        <f>IF(N203="sníž. přenesená",J203,0)</f>
        <v>0</v>
      </c>
      <c r="BI203" s="187">
        <f>IF(N203="nulová",J203,0)</f>
        <v>0</v>
      </c>
      <c r="BJ203" s="16" t="s">
        <v>80</v>
      </c>
      <c r="BK203" s="187">
        <f>ROUND(I203*H203,2)</f>
        <v>0</v>
      </c>
      <c r="BL203" s="16" t="s">
        <v>135</v>
      </c>
      <c r="BM203" s="186" t="s">
        <v>279</v>
      </c>
    </row>
    <row r="204" s="10" customFormat="1">
      <c r="A204" s="10"/>
      <c r="B204" s="188"/>
      <c r="C204" s="189"/>
      <c r="D204" s="190" t="s">
        <v>137</v>
      </c>
      <c r="E204" s="191" t="s">
        <v>19</v>
      </c>
      <c r="F204" s="192" t="s">
        <v>486</v>
      </c>
      <c r="G204" s="189"/>
      <c r="H204" s="191" t="s">
        <v>19</v>
      </c>
      <c r="I204" s="193"/>
      <c r="J204" s="189"/>
      <c r="K204" s="189"/>
      <c r="L204" s="194"/>
      <c r="M204" s="195"/>
      <c r="N204" s="196"/>
      <c r="O204" s="196"/>
      <c r="P204" s="196"/>
      <c r="Q204" s="196"/>
      <c r="R204" s="196"/>
      <c r="S204" s="196"/>
      <c r="T204" s="197"/>
      <c r="U204" s="10"/>
      <c r="V204" s="10"/>
      <c r="W204" s="10"/>
      <c r="X204" s="10"/>
      <c r="Y204" s="10"/>
      <c r="Z204" s="10"/>
      <c r="AA204" s="10"/>
      <c r="AB204" s="10"/>
      <c r="AC204" s="10"/>
      <c r="AD204" s="10"/>
      <c r="AE204" s="10"/>
      <c r="AT204" s="198" t="s">
        <v>137</v>
      </c>
      <c r="AU204" s="198" t="s">
        <v>72</v>
      </c>
      <c r="AV204" s="10" t="s">
        <v>80</v>
      </c>
      <c r="AW204" s="10" t="s">
        <v>33</v>
      </c>
      <c r="AX204" s="10" t="s">
        <v>72</v>
      </c>
      <c r="AY204" s="198" t="s">
        <v>136</v>
      </c>
    </row>
    <row r="205" s="10" customFormat="1">
      <c r="A205" s="10"/>
      <c r="B205" s="188"/>
      <c r="C205" s="189"/>
      <c r="D205" s="190" t="s">
        <v>137</v>
      </c>
      <c r="E205" s="191" t="s">
        <v>19</v>
      </c>
      <c r="F205" s="192" t="s">
        <v>487</v>
      </c>
      <c r="G205" s="189"/>
      <c r="H205" s="191" t="s">
        <v>19</v>
      </c>
      <c r="I205" s="193"/>
      <c r="J205" s="189"/>
      <c r="K205" s="189"/>
      <c r="L205" s="194"/>
      <c r="M205" s="195"/>
      <c r="N205" s="196"/>
      <c r="O205" s="196"/>
      <c r="P205" s="196"/>
      <c r="Q205" s="196"/>
      <c r="R205" s="196"/>
      <c r="S205" s="196"/>
      <c r="T205" s="197"/>
      <c r="U205" s="10"/>
      <c r="V205" s="10"/>
      <c r="W205" s="10"/>
      <c r="X205" s="10"/>
      <c r="Y205" s="10"/>
      <c r="Z205" s="10"/>
      <c r="AA205" s="10"/>
      <c r="AB205" s="10"/>
      <c r="AC205" s="10"/>
      <c r="AD205" s="10"/>
      <c r="AE205" s="10"/>
      <c r="AT205" s="198" t="s">
        <v>137</v>
      </c>
      <c r="AU205" s="198" t="s">
        <v>72</v>
      </c>
      <c r="AV205" s="10" t="s">
        <v>80</v>
      </c>
      <c r="AW205" s="10" t="s">
        <v>33</v>
      </c>
      <c r="AX205" s="10" t="s">
        <v>72</v>
      </c>
      <c r="AY205" s="198" t="s">
        <v>136</v>
      </c>
    </row>
    <row r="206" s="10" customFormat="1">
      <c r="A206" s="10"/>
      <c r="B206" s="188"/>
      <c r="C206" s="189"/>
      <c r="D206" s="190" t="s">
        <v>137</v>
      </c>
      <c r="E206" s="191" t="s">
        <v>19</v>
      </c>
      <c r="F206" s="192" t="s">
        <v>488</v>
      </c>
      <c r="G206" s="189"/>
      <c r="H206" s="191" t="s">
        <v>19</v>
      </c>
      <c r="I206" s="193"/>
      <c r="J206" s="189"/>
      <c r="K206" s="189"/>
      <c r="L206" s="194"/>
      <c r="M206" s="195"/>
      <c r="N206" s="196"/>
      <c r="O206" s="196"/>
      <c r="P206" s="196"/>
      <c r="Q206" s="196"/>
      <c r="R206" s="196"/>
      <c r="S206" s="196"/>
      <c r="T206" s="197"/>
      <c r="U206" s="10"/>
      <c r="V206" s="10"/>
      <c r="W206" s="10"/>
      <c r="X206" s="10"/>
      <c r="Y206" s="10"/>
      <c r="Z206" s="10"/>
      <c r="AA206" s="10"/>
      <c r="AB206" s="10"/>
      <c r="AC206" s="10"/>
      <c r="AD206" s="10"/>
      <c r="AE206" s="10"/>
      <c r="AT206" s="198" t="s">
        <v>137</v>
      </c>
      <c r="AU206" s="198" t="s">
        <v>72</v>
      </c>
      <c r="AV206" s="10" t="s">
        <v>80</v>
      </c>
      <c r="AW206" s="10" t="s">
        <v>33</v>
      </c>
      <c r="AX206" s="10" t="s">
        <v>72</v>
      </c>
      <c r="AY206" s="198" t="s">
        <v>136</v>
      </c>
    </row>
    <row r="207" s="10" customFormat="1">
      <c r="A207" s="10"/>
      <c r="B207" s="188"/>
      <c r="C207" s="189"/>
      <c r="D207" s="190" t="s">
        <v>137</v>
      </c>
      <c r="E207" s="191" t="s">
        <v>19</v>
      </c>
      <c r="F207" s="192" t="s">
        <v>489</v>
      </c>
      <c r="G207" s="189"/>
      <c r="H207" s="191" t="s">
        <v>19</v>
      </c>
      <c r="I207" s="193"/>
      <c r="J207" s="189"/>
      <c r="K207" s="189"/>
      <c r="L207" s="194"/>
      <c r="M207" s="195"/>
      <c r="N207" s="196"/>
      <c r="O207" s="196"/>
      <c r="P207" s="196"/>
      <c r="Q207" s="196"/>
      <c r="R207" s="196"/>
      <c r="S207" s="196"/>
      <c r="T207" s="197"/>
      <c r="U207" s="10"/>
      <c r="V207" s="10"/>
      <c r="W207" s="10"/>
      <c r="X207" s="10"/>
      <c r="Y207" s="10"/>
      <c r="Z207" s="10"/>
      <c r="AA207" s="10"/>
      <c r="AB207" s="10"/>
      <c r="AC207" s="10"/>
      <c r="AD207" s="10"/>
      <c r="AE207" s="10"/>
      <c r="AT207" s="198" t="s">
        <v>137</v>
      </c>
      <c r="AU207" s="198" t="s">
        <v>72</v>
      </c>
      <c r="AV207" s="10" t="s">
        <v>80</v>
      </c>
      <c r="AW207" s="10" t="s">
        <v>33</v>
      </c>
      <c r="AX207" s="10" t="s">
        <v>72</v>
      </c>
      <c r="AY207" s="198" t="s">
        <v>136</v>
      </c>
    </row>
    <row r="208" s="10" customFormat="1">
      <c r="A208" s="10"/>
      <c r="B208" s="188"/>
      <c r="C208" s="189"/>
      <c r="D208" s="190" t="s">
        <v>137</v>
      </c>
      <c r="E208" s="191" t="s">
        <v>19</v>
      </c>
      <c r="F208" s="192" t="s">
        <v>490</v>
      </c>
      <c r="G208" s="189"/>
      <c r="H208" s="191" t="s">
        <v>19</v>
      </c>
      <c r="I208" s="193"/>
      <c r="J208" s="189"/>
      <c r="K208" s="189"/>
      <c r="L208" s="194"/>
      <c r="M208" s="195"/>
      <c r="N208" s="196"/>
      <c r="O208" s="196"/>
      <c r="P208" s="196"/>
      <c r="Q208" s="196"/>
      <c r="R208" s="196"/>
      <c r="S208" s="196"/>
      <c r="T208" s="197"/>
      <c r="U208" s="10"/>
      <c r="V208" s="10"/>
      <c r="W208" s="10"/>
      <c r="X208" s="10"/>
      <c r="Y208" s="10"/>
      <c r="Z208" s="10"/>
      <c r="AA208" s="10"/>
      <c r="AB208" s="10"/>
      <c r="AC208" s="10"/>
      <c r="AD208" s="10"/>
      <c r="AE208" s="10"/>
      <c r="AT208" s="198" t="s">
        <v>137</v>
      </c>
      <c r="AU208" s="198" t="s">
        <v>72</v>
      </c>
      <c r="AV208" s="10" t="s">
        <v>80</v>
      </c>
      <c r="AW208" s="10" t="s">
        <v>33</v>
      </c>
      <c r="AX208" s="10" t="s">
        <v>72</v>
      </c>
      <c r="AY208" s="198" t="s">
        <v>136</v>
      </c>
    </row>
    <row r="209" s="11" customFormat="1">
      <c r="A209" s="11"/>
      <c r="B209" s="199"/>
      <c r="C209" s="200"/>
      <c r="D209" s="190" t="s">
        <v>137</v>
      </c>
      <c r="E209" s="201" t="s">
        <v>19</v>
      </c>
      <c r="F209" s="202" t="s">
        <v>491</v>
      </c>
      <c r="G209" s="200"/>
      <c r="H209" s="203">
        <v>198</v>
      </c>
      <c r="I209" s="204"/>
      <c r="J209" s="200"/>
      <c r="K209" s="200"/>
      <c r="L209" s="205"/>
      <c r="M209" s="206"/>
      <c r="N209" s="207"/>
      <c r="O209" s="207"/>
      <c r="P209" s="207"/>
      <c r="Q209" s="207"/>
      <c r="R209" s="207"/>
      <c r="S209" s="207"/>
      <c r="T209" s="208"/>
      <c r="U209" s="11"/>
      <c r="V209" s="11"/>
      <c r="W209" s="11"/>
      <c r="X209" s="11"/>
      <c r="Y209" s="11"/>
      <c r="Z209" s="11"/>
      <c r="AA209" s="11"/>
      <c r="AB209" s="11"/>
      <c r="AC209" s="11"/>
      <c r="AD209" s="11"/>
      <c r="AE209" s="11"/>
      <c r="AT209" s="209" t="s">
        <v>137</v>
      </c>
      <c r="AU209" s="209" t="s">
        <v>72</v>
      </c>
      <c r="AV209" s="11" t="s">
        <v>82</v>
      </c>
      <c r="AW209" s="11" t="s">
        <v>33</v>
      </c>
      <c r="AX209" s="11" t="s">
        <v>72</v>
      </c>
      <c r="AY209" s="209" t="s">
        <v>136</v>
      </c>
    </row>
    <row r="210" s="12" customFormat="1">
      <c r="A210" s="12"/>
      <c r="B210" s="210"/>
      <c r="C210" s="211"/>
      <c r="D210" s="190" t="s">
        <v>137</v>
      </c>
      <c r="E210" s="212" t="s">
        <v>19</v>
      </c>
      <c r="F210" s="213" t="s">
        <v>140</v>
      </c>
      <c r="G210" s="211"/>
      <c r="H210" s="214">
        <v>198</v>
      </c>
      <c r="I210" s="215"/>
      <c r="J210" s="211"/>
      <c r="K210" s="211"/>
      <c r="L210" s="216"/>
      <c r="M210" s="217"/>
      <c r="N210" s="218"/>
      <c r="O210" s="218"/>
      <c r="P210" s="218"/>
      <c r="Q210" s="218"/>
      <c r="R210" s="218"/>
      <c r="S210" s="218"/>
      <c r="T210" s="219"/>
      <c r="U210" s="12"/>
      <c r="V210" s="12"/>
      <c r="W210" s="12"/>
      <c r="X210" s="12"/>
      <c r="Y210" s="12"/>
      <c r="Z210" s="12"/>
      <c r="AA210" s="12"/>
      <c r="AB210" s="12"/>
      <c r="AC210" s="12"/>
      <c r="AD210" s="12"/>
      <c r="AE210" s="12"/>
      <c r="AT210" s="220" t="s">
        <v>137</v>
      </c>
      <c r="AU210" s="220" t="s">
        <v>72</v>
      </c>
      <c r="AV210" s="12" t="s">
        <v>135</v>
      </c>
      <c r="AW210" s="12" t="s">
        <v>33</v>
      </c>
      <c r="AX210" s="12" t="s">
        <v>80</v>
      </c>
      <c r="AY210" s="220" t="s">
        <v>136</v>
      </c>
    </row>
    <row r="211" s="2" customFormat="1" ht="16.5" customHeight="1">
      <c r="A211" s="37"/>
      <c r="B211" s="38"/>
      <c r="C211" s="175" t="s">
        <v>281</v>
      </c>
      <c r="D211" s="175" t="s">
        <v>130</v>
      </c>
      <c r="E211" s="176" t="s">
        <v>492</v>
      </c>
      <c r="F211" s="177" t="s">
        <v>493</v>
      </c>
      <c r="G211" s="178" t="s">
        <v>237</v>
      </c>
      <c r="H211" s="179">
        <v>62</v>
      </c>
      <c r="I211" s="180"/>
      <c r="J211" s="181">
        <f>ROUND(I211*H211,2)</f>
        <v>0</v>
      </c>
      <c r="K211" s="177" t="s">
        <v>134</v>
      </c>
      <c r="L211" s="43"/>
      <c r="M211" s="182" t="s">
        <v>19</v>
      </c>
      <c r="N211" s="183" t="s">
        <v>43</v>
      </c>
      <c r="O211" s="83"/>
      <c r="P211" s="184">
        <f>O211*H211</f>
        <v>0</v>
      </c>
      <c r="Q211" s="184">
        <v>0</v>
      </c>
      <c r="R211" s="184">
        <f>Q211*H211</f>
        <v>0</v>
      </c>
      <c r="S211" s="184">
        <v>0</v>
      </c>
      <c r="T211" s="185">
        <f>S211*H211</f>
        <v>0</v>
      </c>
      <c r="U211" s="37"/>
      <c r="V211" s="37"/>
      <c r="W211" s="37"/>
      <c r="X211" s="37"/>
      <c r="Y211" s="37"/>
      <c r="Z211" s="37"/>
      <c r="AA211" s="37"/>
      <c r="AB211" s="37"/>
      <c r="AC211" s="37"/>
      <c r="AD211" s="37"/>
      <c r="AE211" s="37"/>
      <c r="AR211" s="186" t="s">
        <v>135</v>
      </c>
      <c r="AT211" s="186" t="s">
        <v>130</v>
      </c>
      <c r="AU211" s="186" t="s">
        <v>72</v>
      </c>
      <c r="AY211" s="16" t="s">
        <v>136</v>
      </c>
      <c r="BE211" s="187">
        <f>IF(N211="základní",J211,0)</f>
        <v>0</v>
      </c>
      <c r="BF211" s="187">
        <f>IF(N211="snížená",J211,0)</f>
        <v>0</v>
      </c>
      <c r="BG211" s="187">
        <f>IF(N211="zákl. přenesená",J211,0)</f>
        <v>0</v>
      </c>
      <c r="BH211" s="187">
        <f>IF(N211="sníž. přenesená",J211,0)</f>
        <v>0</v>
      </c>
      <c r="BI211" s="187">
        <f>IF(N211="nulová",J211,0)</f>
        <v>0</v>
      </c>
      <c r="BJ211" s="16" t="s">
        <v>80</v>
      </c>
      <c r="BK211" s="187">
        <f>ROUND(I211*H211,2)</f>
        <v>0</v>
      </c>
      <c r="BL211" s="16" t="s">
        <v>135</v>
      </c>
      <c r="BM211" s="186" t="s">
        <v>284</v>
      </c>
    </row>
    <row r="212" s="10" customFormat="1">
      <c r="A212" s="10"/>
      <c r="B212" s="188"/>
      <c r="C212" s="189"/>
      <c r="D212" s="190" t="s">
        <v>137</v>
      </c>
      <c r="E212" s="191" t="s">
        <v>19</v>
      </c>
      <c r="F212" s="192" t="s">
        <v>486</v>
      </c>
      <c r="G212" s="189"/>
      <c r="H212" s="191" t="s">
        <v>19</v>
      </c>
      <c r="I212" s="193"/>
      <c r="J212" s="189"/>
      <c r="K212" s="189"/>
      <c r="L212" s="194"/>
      <c r="M212" s="195"/>
      <c r="N212" s="196"/>
      <c r="O212" s="196"/>
      <c r="P212" s="196"/>
      <c r="Q212" s="196"/>
      <c r="R212" s="196"/>
      <c r="S212" s="196"/>
      <c r="T212" s="197"/>
      <c r="U212" s="10"/>
      <c r="V212" s="10"/>
      <c r="W212" s="10"/>
      <c r="X212" s="10"/>
      <c r="Y212" s="10"/>
      <c r="Z212" s="10"/>
      <c r="AA212" s="10"/>
      <c r="AB212" s="10"/>
      <c r="AC212" s="10"/>
      <c r="AD212" s="10"/>
      <c r="AE212" s="10"/>
      <c r="AT212" s="198" t="s">
        <v>137</v>
      </c>
      <c r="AU212" s="198" t="s">
        <v>72</v>
      </c>
      <c r="AV212" s="10" t="s">
        <v>80</v>
      </c>
      <c r="AW212" s="10" t="s">
        <v>33</v>
      </c>
      <c r="AX212" s="10" t="s">
        <v>72</v>
      </c>
      <c r="AY212" s="198" t="s">
        <v>136</v>
      </c>
    </row>
    <row r="213" s="10" customFormat="1">
      <c r="A213" s="10"/>
      <c r="B213" s="188"/>
      <c r="C213" s="189"/>
      <c r="D213" s="190" t="s">
        <v>137</v>
      </c>
      <c r="E213" s="191" t="s">
        <v>19</v>
      </c>
      <c r="F213" s="192" t="s">
        <v>487</v>
      </c>
      <c r="G213" s="189"/>
      <c r="H213" s="191" t="s">
        <v>19</v>
      </c>
      <c r="I213" s="193"/>
      <c r="J213" s="189"/>
      <c r="K213" s="189"/>
      <c r="L213" s="194"/>
      <c r="M213" s="195"/>
      <c r="N213" s="196"/>
      <c r="O213" s="196"/>
      <c r="P213" s="196"/>
      <c r="Q213" s="196"/>
      <c r="R213" s="196"/>
      <c r="S213" s="196"/>
      <c r="T213" s="197"/>
      <c r="U213" s="10"/>
      <c r="V213" s="10"/>
      <c r="W213" s="10"/>
      <c r="X213" s="10"/>
      <c r="Y213" s="10"/>
      <c r="Z213" s="10"/>
      <c r="AA213" s="10"/>
      <c r="AB213" s="10"/>
      <c r="AC213" s="10"/>
      <c r="AD213" s="10"/>
      <c r="AE213" s="10"/>
      <c r="AT213" s="198" t="s">
        <v>137</v>
      </c>
      <c r="AU213" s="198" t="s">
        <v>72</v>
      </c>
      <c r="AV213" s="10" t="s">
        <v>80</v>
      </c>
      <c r="AW213" s="10" t="s">
        <v>33</v>
      </c>
      <c r="AX213" s="10" t="s">
        <v>72</v>
      </c>
      <c r="AY213" s="198" t="s">
        <v>136</v>
      </c>
    </row>
    <row r="214" s="10" customFormat="1">
      <c r="A214" s="10"/>
      <c r="B214" s="188"/>
      <c r="C214" s="189"/>
      <c r="D214" s="190" t="s">
        <v>137</v>
      </c>
      <c r="E214" s="191" t="s">
        <v>19</v>
      </c>
      <c r="F214" s="192" t="s">
        <v>494</v>
      </c>
      <c r="G214" s="189"/>
      <c r="H214" s="191" t="s">
        <v>19</v>
      </c>
      <c r="I214" s="193"/>
      <c r="J214" s="189"/>
      <c r="K214" s="189"/>
      <c r="L214" s="194"/>
      <c r="M214" s="195"/>
      <c r="N214" s="196"/>
      <c r="O214" s="196"/>
      <c r="P214" s="196"/>
      <c r="Q214" s="196"/>
      <c r="R214" s="196"/>
      <c r="S214" s="196"/>
      <c r="T214" s="197"/>
      <c r="U214" s="10"/>
      <c r="V214" s="10"/>
      <c r="W214" s="10"/>
      <c r="X214" s="10"/>
      <c r="Y214" s="10"/>
      <c r="Z214" s="10"/>
      <c r="AA214" s="10"/>
      <c r="AB214" s="10"/>
      <c r="AC214" s="10"/>
      <c r="AD214" s="10"/>
      <c r="AE214" s="10"/>
      <c r="AT214" s="198" t="s">
        <v>137</v>
      </c>
      <c r="AU214" s="198" t="s">
        <v>72</v>
      </c>
      <c r="AV214" s="10" t="s">
        <v>80</v>
      </c>
      <c r="AW214" s="10" t="s">
        <v>33</v>
      </c>
      <c r="AX214" s="10" t="s">
        <v>72</v>
      </c>
      <c r="AY214" s="198" t="s">
        <v>136</v>
      </c>
    </row>
    <row r="215" s="10" customFormat="1">
      <c r="A215" s="10"/>
      <c r="B215" s="188"/>
      <c r="C215" s="189"/>
      <c r="D215" s="190" t="s">
        <v>137</v>
      </c>
      <c r="E215" s="191" t="s">
        <v>19</v>
      </c>
      <c r="F215" s="192" t="s">
        <v>495</v>
      </c>
      <c r="G215" s="189"/>
      <c r="H215" s="191" t="s">
        <v>19</v>
      </c>
      <c r="I215" s="193"/>
      <c r="J215" s="189"/>
      <c r="K215" s="189"/>
      <c r="L215" s="194"/>
      <c r="M215" s="195"/>
      <c r="N215" s="196"/>
      <c r="O215" s="196"/>
      <c r="P215" s="196"/>
      <c r="Q215" s="196"/>
      <c r="R215" s="196"/>
      <c r="S215" s="196"/>
      <c r="T215" s="197"/>
      <c r="U215" s="10"/>
      <c r="V215" s="10"/>
      <c r="W215" s="10"/>
      <c r="X215" s="10"/>
      <c r="Y215" s="10"/>
      <c r="Z215" s="10"/>
      <c r="AA215" s="10"/>
      <c r="AB215" s="10"/>
      <c r="AC215" s="10"/>
      <c r="AD215" s="10"/>
      <c r="AE215" s="10"/>
      <c r="AT215" s="198" t="s">
        <v>137</v>
      </c>
      <c r="AU215" s="198" t="s">
        <v>72</v>
      </c>
      <c r="AV215" s="10" t="s">
        <v>80</v>
      </c>
      <c r="AW215" s="10" t="s">
        <v>33</v>
      </c>
      <c r="AX215" s="10" t="s">
        <v>72</v>
      </c>
      <c r="AY215" s="198" t="s">
        <v>136</v>
      </c>
    </row>
    <row r="216" s="11" customFormat="1">
      <c r="A216" s="11"/>
      <c r="B216" s="199"/>
      <c r="C216" s="200"/>
      <c r="D216" s="190" t="s">
        <v>137</v>
      </c>
      <c r="E216" s="201" t="s">
        <v>19</v>
      </c>
      <c r="F216" s="202" t="s">
        <v>496</v>
      </c>
      <c r="G216" s="200"/>
      <c r="H216" s="203">
        <v>62</v>
      </c>
      <c r="I216" s="204"/>
      <c r="J216" s="200"/>
      <c r="K216" s="200"/>
      <c r="L216" s="205"/>
      <c r="M216" s="206"/>
      <c r="N216" s="207"/>
      <c r="O216" s="207"/>
      <c r="P216" s="207"/>
      <c r="Q216" s="207"/>
      <c r="R216" s="207"/>
      <c r="S216" s="207"/>
      <c r="T216" s="208"/>
      <c r="U216" s="11"/>
      <c r="V216" s="11"/>
      <c r="W216" s="11"/>
      <c r="X216" s="11"/>
      <c r="Y216" s="11"/>
      <c r="Z216" s="11"/>
      <c r="AA216" s="11"/>
      <c r="AB216" s="11"/>
      <c r="AC216" s="11"/>
      <c r="AD216" s="11"/>
      <c r="AE216" s="11"/>
      <c r="AT216" s="209" t="s">
        <v>137</v>
      </c>
      <c r="AU216" s="209" t="s">
        <v>72</v>
      </c>
      <c r="AV216" s="11" t="s">
        <v>82</v>
      </c>
      <c r="AW216" s="11" t="s">
        <v>33</v>
      </c>
      <c r="AX216" s="11" t="s">
        <v>72</v>
      </c>
      <c r="AY216" s="209" t="s">
        <v>136</v>
      </c>
    </row>
    <row r="217" s="12" customFormat="1">
      <c r="A217" s="12"/>
      <c r="B217" s="210"/>
      <c r="C217" s="211"/>
      <c r="D217" s="190" t="s">
        <v>137</v>
      </c>
      <c r="E217" s="212" t="s">
        <v>19</v>
      </c>
      <c r="F217" s="213" t="s">
        <v>140</v>
      </c>
      <c r="G217" s="211"/>
      <c r="H217" s="214">
        <v>62</v>
      </c>
      <c r="I217" s="215"/>
      <c r="J217" s="211"/>
      <c r="K217" s="211"/>
      <c r="L217" s="216"/>
      <c r="M217" s="217"/>
      <c r="N217" s="218"/>
      <c r="O217" s="218"/>
      <c r="P217" s="218"/>
      <c r="Q217" s="218"/>
      <c r="R217" s="218"/>
      <c r="S217" s="218"/>
      <c r="T217" s="219"/>
      <c r="U217" s="12"/>
      <c r="V217" s="12"/>
      <c r="W217" s="12"/>
      <c r="X217" s="12"/>
      <c r="Y217" s="12"/>
      <c r="Z217" s="12"/>
      <c r="AA217" s="12"/>
      <c r="AB217" s="12"/>
      <c r="AC217" s="12"/>
      <c r="AD217" s="12"/>
      <c r="AE217" s="12"/>
      <c r="AT217" s="220" t="s">
        <v>137</v>
      </c>
      <c r="AU217" s="220" t="s">
        <v>72</v>
      </c>
      <c r="AV217" s="12" t="s">
        <v>135</v>
      </c>
      <c r="AW217" s="12" t="s">
        <v>33</v>
      </c>
      <c r="AX217" s="12" t="s">
        <v>80</v>
      </c>
      <c r="AY217" s="220" t="s">
        <v>136</v>
      </c>
    </row>
    <row r="218" s="2" customFormat="1" ht="16.5" customHeight="1">
      <c r="A218" s="37"/>
      <c r="B218" s="38"/>
      <c r="C218" s="175" t="s">
        <v>287</v>
      </c>
      <c r="D218" s="175" t="s">
        <v>130</v>
      </c>
      <c r="E218" s="176" t="s">
        <v>497</v>
      </c>
      <c r="F218" s="177" t="s">
        <v>498</v>
      </c>
      <c r="G218" s="178" t="s">
        <v>237</v>
      </c>
      <c r="H218" s="179">
        <v>14.9</v>
      </c>
      <c r="I218" s="180"/>
      <c r="J218" s="181">
        <f>ROUND(I218*H218,2)</f>
        <v>0</v>
      </c>
      <c r="K218" s="177" t="s">
        <v>134</v>
      </c>
      <c r="L218" s="43"/>
      <c r="M218" s="182" t="s">
        <v>19</v>
      </c>
      <c r="N218" s="183" t="s">
        <v>43</v>
      </c>
      <c r="O218" s="83"/>
      <c r="P218" s="184">
        <f>O218*H218</f>
        <v>0</v>
      </c>
      <c r="Q218" s="184">
        <v>0</v>
      </c>
      <c r="R218" s="184">
        <f>Q218*H218</f>
        <v>0</v>
      </c>
      <c r="S218" s="184">
        <v>0</v>
      </c>
      <c r="T218" s="185">
        <f>S218*H218</f>
        <v>0</v>
      </c>
      <c r="U218" s="37"/>
      <c r="V218" s="37"/>
      <c r="W218" s="37"/>
      <c r="X218" s="37"/>
      <c r="Y218" s="37"/>
      <c r="Z218" s="37"/>
      <c r="AA218" s="37"/>
      <c r="AB218" s="37"/>
      <c r="AC218" s="37"/>
      <c r="AD218" s="37"/>
      <c r="AE218" s="37"/>
      <c r="AR218" s="186" t="s">
        <v>135</v>
      </c>
      <c r="AT218" s="186" t="s">
        <v>130</v>
      </c>
      <c r="AU218" s="186" t="s">
        <v>72</v>
      </c>
      <c r="AY218" s="16" t="s">
        <v>136</v>
      </c>
      <c r="BE218" s="187">
        <f>IF(N218="základní",J218,0)</f>
        <v>0</v>
      </c>
      <c r="BF218" s="187">
        <f>IF(N218="snížená",J218,0)</f>
        <v>0</v>
      </c>
      <c r="BG218" s="187">
        <f>IF(N218="zákl. přenesená",J218,0)</f>
        <v>0</v>
      </c>
      <c r="BH218" s="187">
        <f>IF(N218="sníž. přenesená",J218,0)</f>
        <v>0</v>
      </c>
      <c r="BI218" s="187">
        <f>IF(N218="nulová",J218,0)</f>
        <v>0</v>
      </c>
      <c r="BJ218" s="16" t="s">
        <v>80</v>
      </c>
      <c r="BK218" s="187">
        <f>ROUND(I218*H218,2)</f>
        <v>0</v>
      </c>
      <c r="BL218" s="16" t="s">
        <v>135</v>
      </c>
      <c r="BM218" s="186" t="s">
        <v>290</v>
      </c>
    </row>
    <row r="219" s="10" customFormat="1">
      <c r="A219" s="10"/>
      <c r="B219" s="188"/>
      <c r="C219" s="189"/>
      <c r="D219" s="190" t="s">
        <v>137</v>
      </c>
      <c r="E219" s="191" t="s">
        <v>19</v>
      </c>
      <c r="F219" s="192" t="s">
        <v>499</v>
      </c>
      <c r="G219" s="189"/>
      <c r="H219" s="191" t="s">
        <v>19</v>
      </c>
      <c r="I219" s="193"/>
      <c r="J219" s="189"/>
      <c r="K219" s="189"/>
      <c r="L219" s="194"/>
      <c r="M219" s="195"/>
      <c r="N219" s="196"/>
      <c r="O219" s="196"/>
      <c r="P219" s="196"/>
      <c r="Q219" s="196"/>
      <c r="R219" s="196"/>
      <c r="S219" s="196"/>
      <c r="T219" s="197"/>
      <c r="U219" s="10"/>
      <c r="V219" s="10"/>
      <c r="W219" s="10"/>
      <c r="X219" s="10"/>
      <c r="Y219" s="10"/>
      <c r="Z219" s="10"/>
      <c r="AA219" s="10"/>
      <c r="AB219" s="10"/>
      <c r="AC219" s="10"/>
      <c r="AD219" s="10"/>
      <c r="AE219" s="10"/>
      <c r="AT219" s="198" t="s">
        <v>137</v>
      </c>
      <c r="AU219" s="198" t="s">
        <v>72</v>
      </c>
      <c r="AV219" s="10" t="s">
        <v>80</v>
      </c>
      <c r="AW219" s="10" t="s">
        <v>33</v>
      </c>
      <c r="AX219" s="10" t="s">
        <v>72</v>
      </c>
      <c r="AY219" s="198" t="s">
        <v>136</v>
      </c>
    </row>
    <row r="220" s="10" customFormat="1">
      <c r="A220" s="10"/>
      <c r="B220" s="188"/>
      <c r="C220" s="189"/>
      <c r="D220" s="190" t="s">
        <v>137</v>
      </c>
      <c r="E220" s="191" t="s">
        <v>19</v>
      </c>
      <c r="F220" s="192" t="s">
        <v>500</v>
      </c>
      <c r="G220" s="189"/>
      <c r="H220" s="191" t="s">
        <v>19</v>
      </c>
      <c r="I220" s="193"/>
      <c r="J220" s="189"/>
      <c r="K220" s="189"/>
      <c r="L220" s="194"/>
      <c r="M220" s="195"/>
      <c r="N220" s="196"/>
      <c r="O220" s="196"/>
      <c r="P220" s="196"/>
      <c r="Q220" s="196"/>
      <c r="R220" s="196"/>
      <c r="S220" s="196"/>
      <c r="T220" s="197"/>
      <c r="U220" s="10"/>
      <c r="V220" s="10"/>
      <c r="W220" s="10"/>
      <c r="X220" s="10"/>
      <c r="Y220" s="10"/>
      <c r="Z220" s="10"/>
      <c r="AA220" s="10"/>
      <c r="AB220" s="10"/>
      <c r="AC220" s="10"/>
      <c r="AD220" s="10"/>
      <c r="AE220" s="10"/>
      <c r="AT220" s="198" t="s">
        <v>137</v>
      </c>
      <c r="AU220" s="198" t="s">
        <v>72</v>
      </c>
      <c r="AV220" s="10" t="s">
        <v>80</v>
      </c>
      <c r="AW220" s="10" t="s">
        <v>33</v>
      </c>
      <c r="AX220" s="10" t="s">
        <v>72</v>
      </c>
      <c r="AY220" s="198" t="s">
        <v>136</v>
      </c>
    </row>
    <row r="221" s="11" customFormat="1">
      <c r="A221" s="11"/>
      <c r="B221" s="199"/>
      <c r="C221" s="200"/>
      <c r="D221" s="190" t="s">
        <v>137</v>
      </c>
      <c r="E221" s="201" t="s">
        <v>19</v>
      </c>
      <c r="F221" s="202" t="s">
        <v>501</v>
      </c>
      <c r="G221" s="200"/>
      <c r="H221" s="203">
        <v>14.9</v>
      </c>
      <c r="I221" s="204"/>
      <c r="J221" s="200"/>
      <c r="K221" s="200"/>
      <c r="L221" s="205"/>
      <c r="M221" s="206"/>
      <c r="N221" s="207"/>
      <c r="O221" s="207"/>
      <c r="P221" s="207"/>
      <c r="Q221" s="207"/>
      <c r="R221" s="207"/>
      <c r="S221" s="207"/>
      <c r="T221" s="208"/>
      <c r="U221" s="11"/>
      <c r="V221" s="11"/>
      <c r="W221" s="11"/>
      <c r="X221" s="11"/>
      <c r="Y221" s="11"/>
      <c r="Z221" s="11"/>
      <c r="AA221" s="11"/>
      <c r="AB221" s="11"/>
      <c r="AC221" s="11"/>
      <c r="AD221" s="11"/>
      <c r="AE221" s="11"/>
      <c r="AT221" s="209" t="s">
        <v>137</v>
      </c>
      <c r="AU221" s="209" t="s">
        <v>72</v>
      </c>
      <c r="AV221" s="11" t="s">
        <v>82</v>
      </c>
      <c r="AW221" s="11" t="s">
        <v>33</v>
      </c>
      <c r="AX221" s="11" t="s">
        <v>72</v>
      </c>
      <c r="AY221" s="209" t="s">
        <v>136</v>
      </c>
    </row>
    <row r="222" s="12" customFormat="1">
      <c r="A222" s="12"/>
      <c r="B222" s="210"/>
      <c r="C222" s="211"/>
      <c r="D222" s="190" t="s">
        <v>137</v>
      </c>
      <c r="E222" s="212" t="s">
        <v>19</v>
      </c>
      <c r="F222" s="213" t="s">
        <v>140</v>
      </c>
      <c r="G222" s="211"/>
      <c r="H222" s="214">
        <v>14.9</v>
      </c>
      <c r="I222" s="215"/>
      <c r="J222" s="211"/>
      <c r="K222" s="211"/>
      <c r="L222" s="216"/>
      <c r="M222" s="217"/>
      <c r="N222" s="218"/>
      <c r="O222" s="218"/>
      <c r="P222" s="218"/>
      <c r="Q222" s="218"/>
      <c r="R222" s="218"/>
      <c r="S222" s="218"/>
      <c r="T222" s="219"/>
      <c r="U222" s="12"/>
      <c r="V222" s="12"/>
      <c r="W222" s="12"/>
      <c r="X222" s="12"/>
      <c r="Y222" s="12"/>
      <c r="Z222" s="12"/>
      <c r="AA222" s="12"/>
      <c r="AB222" s="12"/>
      <c r="AC222" s="12"/>
      <c r="AD222" s="12"/>
      <c r="AE222" s="12"/>
      <c r="AT222" s="220" t="s">
        <v>137</v>
      </c>
      <c r="AU222" s="220" t="s">
        <v>72</v>
      </c>
      <c r="AV222" s="12" t="s">
        <v>135</v>
      </c>
      <c r="AW222" s="12" t="s">
        <v>33</v>
      </c>
      <c r="AX222" s="12" t="s">
        <v>80</v>
      </c>
      <c r="AY222" s="220" t="s">
        <v>136</v>
      </c>
    </row>
    <row r="223" s="2" customFormat="1" ht="16.5" customHeight="1">
      <c r="A223" s="37"/>
      <c r="B223" s="38"/>
      <c r="C223" s="175" t="s">
        <v>292</v>
      </c>
      <c r="D223" s="175" t="s">
        <v>130</v>
      </c>
      <c r="E223" s="176" t="s">
        <v>502</v>
      </c>
      <c r="F223" s="177" t="s">
        <v>503</v>
      </c>
      <c r="G223" s="178" t="s">
        <v>237</v>
      </c>
      <c r="H223" s="179">
        <v>42.957999999999998</v>
      </c>
      <c r="I223" s="180"/>
      <c r="J223" s="181">
        <f>ROUND(I223*H223,2)</f>
        <v>0</v>
      </c>
      <c r="K223" s="177" t="s">
        <v>134</v>
      </c>
      <c r="L223" s="43"/>
      <c r="M223" s="182" t="s">
        <v>19</v>
      </c>
      <c r="N223" s="183" t="s">
        <v>43</v>
      </c>
      <c r="O223" s="83"/>
      <c r="P223" s="184">
        <f>O223*H223</f>
        <v>0</v>
      </c>
      <c r="Q223" s="184">
        <v>0</v>
      </c>
      <c r="R223" s="184">
        <f>Q223*H223</f>
        <v>0</v>
      </c>
      <c r="S223" s="184">
        <v>0</v>
      </c>
      <c r="T223" s="185">
        <f>S223*H223</f>
        <v>0</v>
      </c>
      <c r="U223" s="37"/>
      <c r="V223" s="37"/>
      <c r="W223" s="37"/>
      <c r="X223" s="37"/>
      <c r="Y223" s="37"/>
      <c r="Z223" s="37"/>
      <c r="AA223" s="37"/>
      <c r="AB223" s="37"/>
      <c r="AC223" s="37"/>
      <c r="AD223" s="37"/>
      <c r="AE223" s="37"/>
      <c r="AR223" s="186" t="s">
        <v>135</v>
      </c>
      <c r="AT223" s="186" t="s">
        <v>130</v>
      </c>
      <c r="AU223" s="186" t="s">
        <v>72</v>
      </c>
      <c r="AY223" s="16" t="s">
        <v>136</v>
      </c>
      <c r="BE223" s="187">
        <f>IF(N223="základní",J223,0)</f>
        <v>0</v>
      </c>
      <c r="BF223" s="187">
        <f>IF(N223="snížená",J223,0)</f>
        <v>0</v>
      </c>
      <c r="BG223" s="187">
        <f>IF(N223="zákl. přenesená",J223,0)</f>
        <v>0</v>
      </c>
      <c r="BH223" s="187">
        <f>IF(N223="sníž. přenesená",J223,0)</f>
        <v>0</v>
      </c>
      <c r="BI223" s="187">
        <f>IF(N223="nulová",J223,0)</f>
        <v>0</v>
      </c>
      <c r="BJ223" s="16" t="s">
        <v>80</v>
      </c>
      <c r="BK223" s="187">
        <f>ROUND(I223*H223,2)</f>
        <v>0</v>
      </c>
      <c r="BL223" s="16" t="s">
        <v>135</v>
      </c>
      <c r="BM223" s="186" t="s">
        <v>295</v>
      </c>
    </row>
    <row r="224" s="10" customFormat="1">
      <c r="A224" s="10"/>
      <c r="B224" s="188"/>
      <c r="C224" s="189"/>
      <c r="D224" s="190" t="s">
        <v>137</v>
      </c>
      <c r="E224" s="191" t="s">
        <v>19</v>
      </c>
      <c r="F224" s="192" t="s">
        <v>504</v>
      </c>
      <c r="G224" s="189"/>
      <c r="H224" s="191" t="s">
        <v>19</v>
      </c>
      <c r="I224" s="193"/>
      <c r="J224" s="189"/>
      <c r="K224" s="189"/>
      <c r="L224" s="194"/>
      <c r="M224" s="195"/>
      <c r="N224" s="196"/>
      <c r="O224" s="196"/>
      <c r="P224" s="196"/>
      <c r="Q224" s="196"/>
      <c r="R224" s="196"/>
      <c r="S224" s="196"/>
      <c r="T224" s="197"/>
      <c r="U224" s="10"/>
      <c r="V224" s="10"/>
      <c r="W224" s="10"/>
      <c r="X224" s="10"/>
      <c r="Y224" s="10"/>
      <c r="Z224" s="10"/>
      <c r="AA224" s="10"/>
      <c r="AB224" s="10"/>
      <c r="AC224" s="10"/>
      <c r="AD224" s="10"/>
      <c r="AE224" s="10"/>
      <c r="AT224" s="198" t="s">
        <v>137</v>
      </c>
      <c r="AU224" s="198" t="s">
        <v>72</v>
      </c>
      <c r="AV224" s="10" t="s">
        <v>80</v>
      </c>
      <c r="AW224" s="10" t="s">
        <v>33</v>
      </c>
      <c r="AX224" s="10" t="s">
        <v>72</v>
      </c>
      <c r="AY224" s="198" t="s">
        <v>136</v>
      </c>
    </row>
    <row r="225" s="10" customFormat="1">
      <c r="A225" s="10"/>
      <c r="B225" s="188"/>
      <c r="C225" s="189"/>
      <c r="D225" s="190" t="s">
        <v>137</v>
      </c>
      <c r="E225" s="191" t="s">
        <v>19</v>
      </c>
      <c r="F225" s="192" t="s">
        <v>505</v>
      </c>
      <c r="G225" s="189"/>
      <c r="H225" s="191" t="s">
        <v>19</v>
      </c>
      <c r="I225" s="193"/>
      <c r="J225" s="189"/>
      <c r="K225" s="189"/>
      <c r="L225" s="194"/>
      <c r="M225" s="195"/>
      <c r="N225" s="196"/>
      <c r="O225" s="196"/>
      <c r="P225" s="196"/>
      <c r="Q225" s="196"/>
      <c r="R225" s="196"/>
      <c r="S225" s="196"/>
      <c r="T225" s="197"/>
      <c r="U225" s="10"/>
      <c r="V225" s="10"/>
      <c r="W225" s="10"/>
      <c r="X225" s="10"/>
      <c r="Y225" s="10"/>
      <c r="Z225" s="10"/>
      <c r="AA225" s="10"/>
      <c r="AB225" s="10"/>
      <c r="AC225" s="10"/>
      <c r="AD225" s="10"/>
      <c r="AE225" s="10"/>
      <c r="AT225" s="198" t="s">
        <v>137</v>
      </c>
      <c r="AU225" s="198" t="s">
        <v>72</v>
      </c>
      <c r="AV225" s="10" t="s">
        <v>80</v>
      </c>
      <c r="AW225" s="10" t="s">
        <v>33</v>
      </c>
      <c r="AX225" s="10" t="s">
        <v>72</v>
      </c>
      <c r="AY225" s="198" t="s">
        <v>136</v>
      </c>
    </row>
    <row r="226" s="11" customFormat="1">
      <c r="A226" s="11"/>
      <c r="B226" s="199"/>
      <c r="C226" s="200"/>
      <c r="D226" s="190" t="s">
        <v>137</v>
      </c>
      <c r="E226" s="201" t="s">
        <v>19</v>
      </c>
      <c r="F226" s="202" t="s">
        <v>506</v>
      </c>
      <c r="G226" s="200"/>
      <c r="H226" s="203">
        <v>42.957999999999998</v>
      </c>
      <c r="I226" s="204"/>
      <c r="J226" s="200"/>
      <c r="K226" s="200"/>
      <c r="L226" s="205"/>
      <c r="M226" s="206"/>
      <c r="N226" s="207"/>
      <c r="O226" s="207"/>
      <c r="P226" s="207"/>
      <c r="Q226" s="207"/>
      <c r="R226" s="207"/>
      <c r="S226" s="207"/>
      <c r="T226" s="208"/>
      <c r="U226" s="11"/>
      <c r="V226" s="11"/>
      <c r="W226" s="11"/>
      <c r="X226" s="11"/>
      <c r="Y226" s="11"/>
      <c r="Z226" s="11"/>
      <c r="AA226" s="11"/>
      <c r="AB226" s="11"/>
      <c r="AC226" s="11"/>
      <c r="AD226" s="11"/>
      <c r="AE226" s="11"/>
      <c r="AT226" s="209" t="s">
        <v>137</v>
      </c>
      <c r="AU226" s="209" t="s">
        <v>72</v>
      </c>
      <c r="AV226" s="11" t="s">
        <v>82</v>
      </c>
      <c r="AW226" s="11" t="s">
        <v>33</v>
      </c>
      <c r="AX226" s="11" t="s">
        <v>72</v>
      </c>
      <c r="AY226" s="209" t="s">
        <v>136</v>
      </c>
    </row>
    <row r="227" s="12" customFormat="1">
      <c r="A227" s="12"/>
      <c r="B227" s="210"/>
      <c r="C227" s="211"/>
      <c r="D227" s="190" t="s">
        <v>137</v>
      </c>
      <c r="E227" s="212" t="s">
        <v>19</v>
      </c>
      <c r="F227" s="213" t="s">
        <v>140</v>
      </c>
      <c r="G227" s="211"/>
      <c r="H227" s="214">
        <v>42.957999999999998</v>
      </c>
      <c r="I227" s="215"/>
      <c r="J227" s="211"/>
      <c r="K227" s="211"/>
      <c r="L227" s="216"/>
      <c r="M227" s="217"/>
      <c r="N227" s="218"/>
      <c r="O227" s="218"/>
      <c r="P227" s="218"/>
      <c r="Q227" s="218"/>
      <c r="R227" s="218"/>
      <c r="S227" s="218"/>
      <c r="T227" s="219"/>
      <c r="U227" s="12"/>
      <c r="V227" s="12"/>
      <c r="W227" s="12"/>
      <c r="X227" s="12"/>
      <c r="Y227" s="12"/>
      <c r="Z227" s="12"/>
      <c r="AA227" s="12"/>
      <c r="AB227" s="12"/>
      <c r="AC227" s="12"/>
      <c r="AD227" s="12"/>
      <c r="AE227" s="12"/>
      <c r="AT227" s="220" t="s">
        <v>137</v>
      </c>
      <c r="AU227" s="220" t="s">
        <v>72</v>
      </c>
      <c r="AV227" s="12" t="s">
        <v>135</v>
      </c>
      <c r="AW227" s="12" t="s">
        <v>33</v>
      </c>
      <c r="AX227" s="12" t="s">
        <v>80</v>
      </c>
      <c r="AY227" s="220" t="s">
        <v>136</v>
      </c>
    </row>
    <row r="228" s="2" customFormat="1" ht="16.5" customHeight="1">
      <c r="A228" s="37"/>
      <c r="B228" s="38"/>
      <c r="C228" s="175" t="s">
        <v>214</v>
      </c>
      <c r="D228" s="175" t="s">
        <v>130</v>
      </c>
      <c r="E228" s="176" t="s">
        <v>507</v>
      </c>
      <c r="F228" s="177" t="s">
        <v>508</v>
      </c>
      <c r="G228" s="178" t="s">
        <v>237</v>
      </c>
      <c r="H228" s="179">
        <v>73.855999999999995</v>
      </c>
      <c r="I228" s="180"/>
      <c r="J228" s="181">
        <f>ROUND(I228*H228,2)</f>
        <v>0</v>
      </c>
      <c r="K228" s="177" t="s">
        <v>134</v>
      </c>
      <c r="L228" s="43"/>
      <c r="M228" s="182" t="s">
        <v>19</v>
      </c>
      <c r="N228" s="183" t="s">
        <v>43</v>
      </c>
      <c r="O228" s="83"/>
      <c r="P228" s="184">
        <f>O228*H228</f>
        <v>0</v>
      </c>
      <c r="Q228" s="184">
        <v>0</v>
      </c>
      <c r="R228" s="184">
        <f>Q228*H228</f>
        <v>0</v>
      </c>
      <c r="S228" s="184">
        <v>0</v>
      </c>
      <c r="T228" s="185">
        <f>S228*H228</f>
        <v>0</v>
      </c>
      <c r="U228" s="37"/>
      <c r="V228" s="37"/>
      <c r="W228" s="37"/>
      <c r="X228" s="37"/>
      <c r="Y228" s="37"/>
      <c r="Z228" s="37"/>
      <c r="AA228" s="37"/>
      <c r="AB228" s="37"/>
      <c r="AC228" s="37"/>
      <c r="AD228" s="37"/>
      <c r="AE228" s="37"/>
      <c r="AR228" s="186" t="s">
        <v>135</v>
      </c>
      <c r="AT228" s="186" t="s">
        <v>130</v>
      </c>
      <c r="AU228" s="186" t="s">
        <v>72</v>
      </c>
      <c r="AY228" s="16" t="s">
        <v>136</v>
      </c>
      <c r="BE228" s="187">
        <f>IF(N228="základní",J228,0)</f>
        <v>0</v>
      </c>
      <c r="BF228" s="187">
        <f>IF(N228="snížená",J228,0)</f>
        <v>0</v>
      </c>
      <c r="BG228" s="187">
        <f>IF(N228="zákl. přenesená",J228,0)</f>
        <v>0</v>
      </c>
      <c r="BH228" s="187">
        <f>IF(N228="sníž. přenesená",J228,0)</f>
        <v>0</v>
      </c>
      <c r="BI228" s="187">
        <f>IF(N228="nulová",J228,0)</f>
        <v>0</v>
      </c>
      <c r="BJ228" s="16" t="s">
        <v>80</v>
      </c>
      <c r="BK228" s="187">
        <f>ROUND(I228*H228,2)</f>
        <v>0</v>
      </c>
      <c r="BL228" s="16" t="s">
        <v>135</v>
      </c>
      <c r="BM228" s="186" t="s">
        <v>298</v>
      </c>
    </row>
    <row r="229" s="10" customFormat="1">
      <c r="A229" s="10"/>
      <c r="B229" s="188"/>
      <c r="C229" s="189"/>
      <c r="D229" s="190" t="s">
        <v>137</v>
      </c>
      <c r="E229" s="191" t="s">
        <v>19</v>
      </c>
      <c r="F229" s="192" t="s">
        <v>509</v>
      </c>
      <c r="G229" s="189"/>
      <c r="H229" s="191" t="s">
        <v>19</v>
      </c>
      <c r="I229" s="193"/>
      <c r="J229" s="189"/>
      <c r="K229" s="189"/>
      <c r="L229" s="194"/>
      <c r="M229" s="195"/>
      <c r="N229" s="196"/>
      <c r="O229" s="196"/>
      <c r="P229" s="196"/>
      <c r="Q229" s="196"/>
      <c r="R229" s="196"/>
      <c r="S229" s="196"/>
      <c r="T229" s="197"/>
      <c r="U229" s="10"/>
      <c r="V229" s="10"/>
      <c r="W229" s="10"/>
      <c r="X229" s="10"/>
      <c r="Y229" s="10"/>
      <c r="Z229" s="10"/>
      <c r="AA229" s="10"/>
      <c r="AB229" s="10"/>
      <c r="AC229" s="10"/>
      <c r="AD229" s="10"/>
      <c r="AE229" s="10"/>
      <c r="AT229" s="198" t="s">
        <v>137</v>
      </c>
      <c r="AU229" s="198" t="s">
        <v>72</v>
      </c>
      <c r="AV229" s="10" t="s">
        <v>80</v>
      </c>
      <c r="AW229" s="10" t="s">
        <v>33</v>
      </c>
      <c r="AX229" s="10" t="s">
        <v>72</v>
      </c>
      <c r="AY229" s="198" t="s">
        <v>136</v>
      </c>
    </row>
    <row r="230" s="10" customFormat="1">
      <c r="A230" s="10"/>
      <c r="B230" s="188"/>
      <c r="C230" s="189"/>
      <c r="D230" s="190" t="s">
        <v>137</v>
      </c>
      <c r="E230" s="191" t="s">
        <v>19</v>
      </c>
      <c r="F230" s="192" t="s">
        <v>510</v>
      </c>
      <c r="G230" s="189"/>
      <c r="H230" s="191" t="s">
        <v>19</v>
      </c>
      <c r="I230" s="193"/>
      <c r="J230" s="189"/>
      <c r="K230" s="189"/>
      <c r="L230" s="194"/>
      <c r="M230" s="195"/>
      <c r="N230" s="196"/>
      <c r="O230" s="196"/>
      <c r="P230" s="196"/>
      <c r="Q230" s="196"/>
      <c r="R230" s="196"/>
      <c r="S230" s="196"/>
      <c r="T230" s="197"/>
      <c r="U230" s="10"/>
      <c r="V230" s="10"/>
      <c r="W230" s="10"/>
      <c r="X230" s="10"/>
      <c r="Y230" s="10"/>
      <c r="Z230" s="10"/>
      <c r="AA230" s="10"/>
      <c r="AB230" s="10"/>
      <c r="AC230" s="10"/>
      <c r="AD230" s="10"/>
      <c r="AE230" s="10"/>
      <c r="AT230" s="198" t="s">
        <v>137</v>
      </c>
      <c r="AU230" s="198" t="s">
        <v>72</v>
      </c>
      <c r="AV230" s="10" t="s">
        <v>80</v>
      </c>
      <c r="AW230" s="10" t="s">
        <v>33</v>
      </c>
      <c r="AX230" s="10" t="s">
        <v>72</v>
      </c>
      <c r="AY230" s="198" t="s">
        <v>136</v>
      </c>
    </row>
    <row r="231" s="10" customFormat="1">
      <c r="A231" s="10"/>
      <c r="B231" s="188"/>
      <c r="C231" s="189"/>
      <c r="D231" s="190" t="s">
        <v>137</v>
      </c>
      <c r="E231" s="191" t="s">
        <v>19</v>
      </c>
      <c r="F231" s="192" t="s">
        <v>511</v>
      </c>
      <c r="G231" s="189"/>
      <c r="H231" s="191" t="s">
        <v>19</v>
      </c>
      <c r="I231" s="193"/>
      <c r="J231" s="189"/>
      <c r="K231" s="189"/>
      <c r="L231" s="194"/>
      <c r="M231" s="195"/>
      <c r="N231" s="196"/>
      <c r="O231" s="196"/>
      <c r="P231" s="196"/>
      <c r="Q231" s="196"/>
      <c r="R231" s="196"/>
      <c r="S231" s="196"/>
      <c r="T231" s="197"/>
      <c r="U231" s="10"/>
      <c r="V231" s="10"/>
      <c r="W231" s="10"/>
      <c r="X231" s="10"/>
      <c r="Y231" s="10"/>
      <c r="Z231" s="10"/>
      <c r="AA231" s="10"/>
      <c r="AB231" s="10"/>
      <c r="AC231" s="10"/>
      <c r="AD231" s="10"/>
      <c r="AE231" s="10"/>
      <c r="AT231" s="198" t="s">
        <v>137</v>
      </c>
      <c r="AU231" s="198" t="s">
        <v>72</v>
      </c>
      <c r="AV231" s="10" t="s">
        <v>80</v>
      </c>
      <c r="AW231" s="10" t="s">
        <v>33</v>
      </c>
      <c r="AX231" s="10" t="s">
        <v>72</v>
      </c>
      <c r="AY231" s="198" t="s">
        <v>136</v>
      </c>
    </row>
    <row r="232" s="10" customFormat="1">
      <c r="A232" s="10"/>
      <c r="B232" s="188"/>
      <c r="C232" s="189"/>
      <c r="D232" s="190" t="s">
        <v>137</v>
      </c>
      <c r="E232" s="191" t="s">
        <v>19</v>
      </c>
      <c r="F232" s="192" t="s">
        <v>512</v>
      </c>
      <c r="G232" s="189"/>
      <c r="H232" s="191" t="s">
        <v>19</v>
      </c>
      <c r="I232" s="193"/>
      <c r="J232" s="189"/>
      <c r="K232" s="189"/>
      <c r="L232" s="194"/>
      <c r="M232" s="195"/>
      <c r="N232" s="196"/>
      <c r="O232" s="196"/>
      <c r="P232" s="196"/>
      <c r="Q232" s="196"/>
      <c r="R232" s="196"/>
      <c r="S232" s="196"/>
      <c r="T232" s="197"/>
      <c r="U232" s="10"/>
      <c r="V232" s="10"/>
      <c r="W232" s="10"/>
      <c r="X232" s="10"/>
      <c r="Y232" s="10"/>
      <c r="Z232" s="10"/>
      <c r="AA232" s="10"/>
      <c r="AB232" s="10"/>
      <c r="AC232" s="10"/>
      <c r="AD232" s="10"/>
      <c r="AE232" s="10"/>
      <c r="AT232" s="198" t="s">
        <v>137</v>
      </c>
      <c r="AU232" s="198" t="s">
        <v>72</v>
      </c>
      <c r="AV232" s="10" t="s">
        <v>80</v>
      </c>
      <c r="AW232" s="10" t="s">
        <v>33</v>
      </c>
      <c r="AX232" s="10" t="s">
        <v>72</v>
      </c>
      <c r="AY232" s="198" t="s">
        <v>136</v>
      </c>
    </row>
    <row r="233" s="11" customFormat="1">
      <c r="A233" s="11"/>
      <c r="B233" s="199"/>
      <c r="C233" s="200"/>
      <c r="D233" s="190" t="s">
        <v>137</v>
      </c>
      <c r="E233" s="201" t="s">
        <v>19</v>
      </c>
      <c r="F233" s="202" t="s">
        <v>513</v>
      </c>
      <c r="G233" s="200"/>
      <c r="H233" s="203">
        <v>73.855999999999995</v>
      </c>
      <c r="I233" s="204"/>
      <c r="J233" s="200"/>
      <c r="K233" s="200"/>
      <c r="L233" s="205"/>
      <c r="M233" s="206"/>
      <c r="N233" s="207"/>
      <c r="O233" s="207"/>
      <c r="P233" s="207"/>
      <c r="Q233" s="207"/>
      <c r="R233" s="207"/>
      <c r="S233" s="207"/>
      <c r="T233" s="208"/>
      <c r="U233" s="11"/>
      <c r="V233" s="11"/>
      <c r="W233" s="11"/>
      <c r="X233" s="11"/>
      <c r="Y233" s="11"/>
      <c r="Z233" s="11"/>
      <c r="AA233" s="11"/>
      <c r="AB233" s="11"/>
      <c r="AC233" s="11"/>
      <c r="AD233" s="11"/>
      <c r="AE233" s="11"/>
      <c r="AT233" s="209" t="s">
        <v>137</v>
      </c>
      <c r="AU233" s="209" t="s">
        <v>72</v>
      </c>
      <c r="AV233" s="11" t="s">
        <v>82</v>
      </c>
      <c r="AW233" s="11" t="s">
        <v>33</v>
      </c>
      <c r="AX233" s="11" t="s">
        <v>72</v>
      </c>
      <c r="AY233" s="209" t="s">
        <v>136</v>
      </c>
    </row>
    <row r="234" s="12" customFormat="1">
      <c r="A234" s="12"/>
      <c r="B234" s="210"/>
      <c r="C234" s="211"/>
      <c r="D234" s="190" t="s">
        <v>137</v>
      </c>
      <c r="E234" s="212" t="s">
        <v>19</v>
      </c>
      <c r="F234" s="213" t="s">
        <v>140</v>
      </c>
      <c r="G234" s="211"/>
      <c r="H234" s="214">
        <v>73.855999999999995</v>
      </c>
      <c r="I234" s="215"/>
      <c r="J234" s="211"/>
      <c r="K234" s="211"/>
      <c r="L234" s="216"/>
      <c r="M234" s="217"/>
      <c r="N234" s="218"/>
      <c r="O234" s="218"/>
      <c r="P234" s="218"/>
      <c r="Q234" s="218"/>
      <c r="R234" s="218"/>
      <c r="S234" s="218"/>
      <c r="T234" s="219"/>
      <c r="U234" s="12"/>
      <c r="V234" s="12"/>
      <c r="W234" s="12"/>
      <c r="X234" s="12"/>
      <c r="Y234" s="12"/>
      <c r="Z234" s="12"/>
      <c r="AA234" s="12"/>
      <c r="AB234" s="12"/>
      <c r="AC234" s="12"/>
      <c r="AD234" s="12"/>
      <c r="AE234" s="12"/>
      <c r="AT234" s="220" t="s">
        <v>137</v>
      </c>
      <c r="AU234" s="220" t="s">
        <v>72</v>
      </c>
      <c r="AV234" s="12" t="s">
        <v>135</v>
      </c>
      <c r="AW234" s="12" t="s">
        <v>33</v>
      </c>
      <c r="AX234" s="12" t="s">
        <v>80</v>
      </c>
      <c r="AY234" s="220" t="s">
        <v>136</v>
      </c>
    </row>
    <row r="235" s="2" customFormat="1" ht="16.5" customHeight="1">
      <c r="A235" s="37"/>
      <c r="B235" s="38"/>
      <c r="C235" s="175" t="s">
        <v>300</v>
      </c>
      <c r="D235" s="175" t="s">
        <v>130</v>
      </c>
      <c r="E235" s="176" t="s">
        <v>514</v>
      </c>
      <c r="F235" s="177" t="s">
        <v>515</v>
      </c>
      <c r="G235" s="178" t="s">
        <v>149</v>
      </c>
      <c r="H235" s="179">
        <v>3</v>
      </c>
      <c r="I235" s="180"/>
      <c r="J235" s="181">
        <f>ROUND(I235*H235,2)</f>
        <v>0</v>
      </c>
      <c r="K235" s="177" t="s">
        <v>134</v>
      </c>
      <c r="L235" s="43"/>
      <c r="M235" s="182" t="s">
        <v>19</v>
      </c>
      <c r="N235" s="183" t="s">
        <v>43</v>
      </c>
      <c r="O235" s="83"/>
      <c r="P235" s="184">
        <f>O235*H235</f>
        <v>0</v>
      </c>
      <c r="Q235" s="184">
        <v>0</v>
      </c>
      <c r="R235" s="184">
        <f>Q235*H235</f>
        <v>0</v>
      </c>
      <c r="S235" s="184">
        <v>0</v>
      </c>
      <c r="T235" s="185">
        <f>S235*H235</f>
        <v>0</v>
      </c>
      <c r="U235" s="37"/>
      <c r="V235" s="37"/>
      <c r="W235" s="37"/>
      <c r="X235" s="37"/>
      <c r="Y235" s="37"/>
      <c r="Z235" s="37"/>
      <c r="AA235" s="37"/>
      <c r="AB235" s="37"/>
      <c r="AC235" s="37"/>
      <c r="AD235" s="37"/>
      <c r="AE235" s="37"/>
      <c r="AR235" s="186" t="s">
        <v>135</v>
      </c>
      <c r="AT235" s="186" t="s">
        <v>130</v>
      </c>
      <c r="AU235" s="186" t="s">
        <v>72</v>
      </c>
      <c r="AY235" s="16" t="s">
        <v>136</v>
      </c>
      <c r="BE235" s="187">
        <f>IF(N235="základní",J235,0)</f>
        <v>0</v>
      </c>
      <c r="BF235" s="187">
        <f>IF(N235="snížená",J235,0)</f>
        <v>0</v>
      </c>
      <c r="BG235" s="187">
        <f>IF(N235="zákl. přenesená",J235,0)</f>
        <v>0</v>
      </c>
      <c r="BH235" s="187">
        <f>IF(N235="sníž. přenesená",J235,0)</f>
        <v>0</v>
      </c>
      <c r="BI235" s="187">
        <f>IF(N235="nulová",J235,0)</f>
        <v>0</v>
      </c>
      <c r="BJ235" s="16" t="s">
        <v>80</v>
      </c>
      <c r="BK235" s="187">
        <f>ROUND(I235*H235,2)</f>
        <v>0</v>
      </c>
      <c r="BL235" s="16" t="s">
        <v>135</v>
      </c>
      <c r="BM235" s="186" t="s">
        <v>301</v>
      </c>
    </row>
    <row r="236" s="10" customFormat="1">
      <c r="A236" s="10"/>
      <c r="B236" s="188"/>
      <c r="C236" s="189"/>
      <c r="D236" s="190" t="s">
        <v>137</v>
      </c>
      <c r="E236" s="191" t="s">
        <v>19</v>
      </c>
      <c r="F236" s="192" t="s">
        <v>516</v>
      </c>
      <c r="G236" s="189"/>
      <c r="H236" s="191" t="s">
        <v>19</v>
      </c>
      <c r="I236" s="193"/>
      <c r="J236" s="189"/>
      <c r="K236" s="189"/>
      <c r="L236" s="194"/>
      <c r="M236" s="195"/>
      <c r="N236" s="196"/>
      <c r="O236" s="196"/>
      <c r="P236" s="196"/>
      <c r="Q236" s="196"/>
      <c r="R236" s="196"/>
      <c r="S236" s="196"/>
      <c r="T236" s="197"/>
      <c r="U236" s="10"/>
      <c r="V236" s="10"/>
      <c r="W236" s="10"/>
      <c r="X236" s="10"/>
      <c r="Y236" s="10"/>
      <c r="Z236" s="10"/>
      <c r="AA236" s="10"/>
      <c r="AB236" s="10"/>
      <c r="AC236" s="10"/>
      <c r="AD236" s="10"/>
      <c r="AE236" s="10"/>
      <c r="AT236" s="198" t="s">
        <v>137</v>
      </c>
      <c r="AU236" s="198" t="s">
        <v>72</v>
      </c>
      <c r="AV236" s="10" t="s">
        <v>80</v>
      </c>
      <c r="AW236" s="10" t="s">
        <v>33</v>
      </c>
      <c r="AX236" s="10" t="s">
        <v>72</v>
      </c>
      <c r="AY236" s="198" t="s">
        <v>136</v>
      </c>
    </row>
    <row r="237" s="10" customFormat="1">
      <c r="A237" s="10"/>
      <c r="B237" s="188"/>
      <c r="C237" s="189"/>
      <c r="D237" s="190" t="s">
        <v>137</v>
      </c>
      <c r="E237" s="191" t="s">
        <v>19</v>
      </c>
      <c r="F237" s="192" t="s">
        <v>517</v>
      </c>
      <c r="G237" s="189"/>
      <c r="H237" s="191" t="s">
        <v>19</v>
      </c>
      <c r="I237" s="193"/>
      <c r="J237" s="189"/>
      <c r="K237" s="189"/>
      <c r="L237" s="194"/>
      <c r="M237" s="195"/>
      <c r="N237" s="196"/>
      <c r="O237" s="196"/>
      <c r="P237" s="196"/>
      <c r="Q237" s="196"/>
      <c r="R237" s="196"/>
      <c r="S237" s="196"/>
      <c r="T237" s="197"/>
      <c r="U237" s="10"/>
      <c r="V237" s="10"/>
      <c r="W237" s="10"/>
      <c r="X237" s="10"/>
      <c r="Y237" s="10"/>
      <c r="Z237" s="10"/>
      <c r="AA237" s="10"/>
      <c r="AB237" s="10"/>
      <c r="AC237" s="10"/>
      <c r="AD237" s="10"/>
      <c r="AE237" s="10"/>
      <c r="AT237" s="198" t="s">
        <v>137</v>
      </c>
      <c r="AU237" s="198" t="s">
        <v>72</v>
      </c>
      <c r="AV237" s="10" t="s">
        <v>80</v>
      </c>
      <c r="AW237" s="10" t="s">
        <v>33</v>
      </c>
      <c r="AX237" s="10" t="s">
        <v>72</v>
      </c>
      <c r="AY237" s="198" t="s">
        <v>136</v>
      </c>
    </row>
    <row r="238" s="10" customFormat="1">
      <c r="A238" s="10"/>
      <c r="B238" s="188"/>
      <c r="C238" s="189"/>
      <c r="D238" s="190" t="s">
        <v>137</v>
      </c>
      <c r="E238" s="191" t="s">
        <v>19</v>
      </c>
      <c r="F238" s="192" t="s">
        <v>518</v>
      </c>
      <c r="G238" s="189"/>
      <c r="H238" s="191" t="s">
        <v>19</v>
      </c>
      <c r="I238" s="193"/>
      <c r="J238" s="189"/>
      <c r="K238" s="189"/>
      <c r="L238" s="194"/>
      <c r="M238" s="195"/>
      <c r="N238" s="196"/>
      <c r="O238" s="196"/>
      <c r="P238" s="196"/>
      <c r="Q238" s="196"/>
      <c r="R238" s="196"/>
      <c r="S238" s="196"/>
      <c r="T238" s="197"/>
      <c r="U238" s="10"/>
      <c r="V238" s="10"/>
      <c r="W238" s="10"/>
      <c r="X238" s="10"/>
      <c r="Y238" s="10"/>
      <c r="Z238" s="10"/>
      <c r="AA238" s="10"/>
      <c r="AB238" s="10"/>
      <c r="AC238" s="10"/>
      <c r="AD238" s="10"/>
      <c r="AE238" s="10"/>
      <c r="AT238" s="198" t="s">
        <v>137</v>
      </c>
      <c r="AU238" s="198" t="s">
        <v>72</v>
      </c>
      <c r="AV238" s="10" t="s">
        <v>80</v>
      </c>
      <c r="AW238" s="10" t="s">
        <v>33</v>
      </c>
      <c r="AX238" s="10" t="s">
        <v>72</v>
      </c>
      <c r="AY238" s="198" t="s">
        <v>136</v>
      </c>
    </row>
    <row r="239" s="11" customFormat="1">
      <c r="A239" s="11"/>
      <c r="B239" s="199"/>
      <c r="C239" s="200"/>
      <c r="D239" s="190" t="s">
        <v>137</v>
      </c>
      <c r="E239" s="201" t="s">
        <v>19</v>
      </c>
      <c r="F239" s="202" t="s">
        <v>146</v>
      </c>
      <c r="G239" s="200"/>
      <c r="H239" s="203">
        <v>3</v>
      </c>
      <c r="I239" s="204"/>
      <c r="J239" s="200"/>
      <c r="K239" s="200"/>
      <c r="L239" s="205"/>
      <c r="M239" s="206"/>
      <c r="N239" s="207"/>
      <c r="O239" s="207"/>
      <c r="P239" s="207"/>
      <c r="Q239" s="207"/>
      <c r="R239" s="207"/>
      <c r="S239" s="207"/>
      <c r="T239" s="208"/>
      <c r="U239" s="11"/>
      <c r="V239" s="11"/>
      <c r="W239" s="11"/>
      <c r="X239" s="11"/>
      <c r="Y239" s="11"/>
      <c r="Z239" s="11"/>
      <c r="AA239" s="11"/>
      <c r="AB239" s="11"/>
      <c r="AC239" s="11"/>
      <c r="AD239" s="11"/>
      <c r="AE239" s="11"/>
      <c r="AT239" s="209" t="s">
        <v>137</v>
      </c>
      <c r="AU239" s="209" t="s">
        <v>72</v>
      </c>
      <c r="AV239" s="11" t="s">
        <v>82</v>
      </c>
      <c r="AW239" s="11" t="s">
        <v>33</v>
      </c>
      <c r="AX239" s="11" t="s">
        <v>72</v>
      </c>
      <c r="AY239" s="209" t="s">
        <v>136</v>
      </c>
    </row>
    <row r="240" s="12" customFormat="1">
      <c r="A240" s="12"/>
      <c r="B240" s="210"/>
      <c r="C240" s="211"/>
      <c r="D240" s="190" t="s">
        <v>137</v>
      </c>
      <c r="E240" s="212" t="s">
        <v>19</v>
      </c>
      <c r="F240" s="213" t="s">
        <v>140</v>
      </c>
      <c r="G240" s="211"/>
      <c r="H240" s="214">
        <v>3</v>
      </c>
      <c r="I240" s="215"/>
      <c r="J240" s="211"/>
      <c r="K240" s="211"/>
      <c r="L240" s="216"/>
      <c r="M240" s="217"/>
      <c r="N240" s="218"/>
      <c r="O240" s="218"/>
      <c r="P240" s="218"/>
      <c r="Q240" s="218"/>
      <c r="R240" s="218"/>
      <c r="S240" s="218"/>
      <c r="T240" s="219"/>
      <c r="U240" s="12"/>
      <c r="V240" s="12"/>
      <c r="W240" s="12"/>
      <c r="X240" s="12"/>
      <c r="Y240" s="12"/>
      <c r="Z240" s="12"/>
      <c r="AA240" s="12"/>
      <c r="AB240" s="12"/>
      <c r="AC240" s="12"/>
      <c r="AD240" s="12"/>
      <c r="AE240" s="12"/>
      <c r="AT240" s="220" t="s">
        <v>137</v>
      </c>
      <c r="AU240" s="220" t="s">
        <v>72</v>
      </c>
      <c r="AV240" s="12" t="s">
        <v>135</v>
      </c>
      <c r="AW240" s="12" t="s">
        <v>33</v>
      </c>
      <c r="AX240" s="12" t="s">
        <v>80</v>
      </c>
      <c r="AY240" s="220" t="s">
        <v>136</v>
      </c>
    </row>
    <row r="241" s="2" customFormat="1" ht="16.5" customHeight="1">
      <c r="A241" s="37"/>
      <c r="B241" s="38"/>
      <c r="C241" s="175" t="s">
        <v>219</v>
      </c>
      <c r="D241" s="175" t="s">
        <v>130</v>
      </c>
      <c r="E241" s="176" t="s">
        <v>519</v>
      </c>
      <c r="F241" s="177" t="s">
        <v>520</v>
      </c>
      <c r="G241" s="178" t="s">
        <v>133</v>
      </c>
      <c r="H241" s="179">
        <v>6</v>
      </c>
      <c r="I241" s="180"/>
      <c r="J241" s="181">
        <f>ROUND(I241*H241,2)</f>
        <v>0</v>
      </c>
      <c r="K241" s="177" t="s">
        <v>134</v>
      </c>
      <c r="L241" s="43"/>
      <c r="M241" s="182" t="s">
        <v>19</v>
      </c>
      <c r="N241" s="183" t="s">
        <v>43</v>
      </c>
      <c r="O241" s="83"/>
      <c r="P241" s="184">
        <f>O241*H241</f>
        <v>0</v>
      </c>
      <c r="Q241" s="184">
        <v>0</v>
      </c>
      <c r="R241" s="184">
        <f>Q241*H241</f>
        <v>0</v>
      </c>
      <c r="S241" s="184">
        <v>0</v>
      </c>
      <c r="T241" s="185">
        <f>S241*H241</f>
        <v>0</v>
      </c>
      <c r="U241" s="37"/>
      <c r="V241" s="37"/>
      <c r="W241" s="37"/>
      <c r="X241" s="37"/>
      <c r="Y241" s="37"/>
      <c r="Z241" s="37"/>
      <c r="AA241" s="37"/>
      <c r="AB241" s="37"/>
      <c r="AC241" s="37"/>
      <c r="AD241" s="37"/>
      <c r="AE241" s="37"/>
      <c r="AR241" s="186" t="s">
        <v>135</v>
      </c>
      <c r="AT241" s="186" t="s">
        <v>130</v>
      </c>
      <c r="AU241" s="186" t="s">
        <v>72</v>
      </c>
      <c r="AY241" s="16" t="s">
        <v>136</v>
      </c>
      <c r="BE241" s="187">
        <f>IF(N241="základní",J241,0)</f>
        <v>0</v>
      </c>
      <c r="BF241" s="187">
        <f>IF(N241="snížená",J241,0)</f>
        <v>0</v>
      </c>
      <c r="BG241" s="187">
        <f>IF(N241="zákl. přenesená",J241,0)</f>
        <v>0</v>
      </c>
      <c r="BH241" s="187">
        <f>IF(N241="sníž. přenesená",J241,0)</f>
        <v>0</v>
      </c>
      <c r="BI241" s="187">
        <f>IF(N241="nulová",J241,0)</f>
        <v>0</v>
      </c>
      <c r="BJ241" s="16" t="s">
        <v>80</v>
      </c>
      <c r="BK241" s="187">
        <f>ROUND(I241*H241,2)</f>
        <v>0</v>
      </c>
      <c r="BL241" s="16" t="s">
        <v>135</v>
      </c>
      <c r="BM241" s="186" t="s">
        <v>304</v>
      </c>
    </row>
    <row r="242" s="10" customFormat="1">
      <c r="A242" s="10"/>
      <c r="B242" s="188"/>
      <c r="C242" s="189"/>
      <c r="D242" s="190" t="s">
        <v>137</v>
      </c>
      <c r="E242" s="191" t="s">
        <v>19</v>
      </c>
      <c r="F242" s="192" t="s">
        <v>521</v>
      </c>
      <c r="G242" s="189"/>
      <c r="H242" s="191" t="s">
        <v>19</v>
      </c>
      <c r="I242" s="193"/>
      <c r="J242" s="189"/>
      <c r="K242" s="189"/>
      <c r="L242" s="194"/>
      <c r="M242" s="195"/>
      <c r="N242" s="196"/>
      <c r="O242" s="196"/>
      <c r="P242" s="196"/>
      <c r="Q242" s="196"/>
      <c r="R242" s="196"/>
      <c r="S242" s="196"/>
      <c r="T242" s="197"/>
      <c r="U242" s="10"/>
      <c r="V242" s="10"/>
      <c r="W242" s="10"/>
      <c r="X242" s="10"/>
      <c r="Y242" s="10"/>
      <c r="Z242" s="10"/>
      <c r="AA242" s="10"/>
      <c r="AB242" s="10"/>
      <c r="AC242" s="10"/>
      <c r="AD242" s="10"/>
      <c r="AE242" s="10"/>
      <c r="AT242" s="198" t="s">
        <v>137</v>
      </c>
      <c r="AU242" s="198" t="s">
        <v>72</v>
      </c>
      <c r="AV242" s="10" t="s">
        <v>80</v>
      </c>
      <c r="AW242" s="10" t="s">
        <v>33</v>
      </c>
      <c r="AX242" s="10" t="s">
        <v>72</v>
      </c>
      <c r="AY242" s="198" t="s">
        <v>136</v>
      </c>
    </row>
    <row r="243" s="10" customFormat="1">
      <c r="A243" s="10"/>
      <c r="B243" s="188"/>
      <c r="C243" s="189"/>
      <c r="D243" s="190" t="s">
        <v>137</v>
      </c>
      <c r="E243" s="191" t="s">
        <v>19</v>
      </c>
      <c r="F243" s="192" t="s">
        <v>522</v>
      </c>
      <c r="G243" s="189"/>
      <c r="H243" s="191" t="s">
        <v>19</v>
      </c>
      <c r="I243" s="193"/>
      <c r="J243" s="189"/>
      <c r="K243" s="189"/>
      <c r="L243" s="194"/>
      <c r="M243" s="195"/>
      <c r="N243" s="196"/>
      <c r="O243" s="196"/>
      <c r="P243" s="196"/>
      <c r="Q243" s="196"/>
      <c r="R243" s="196"/>
      <c r="S243" s="196"/>
      <c r="T243" s="197"/>
      <c r="U243" s="10"/>
      <c r="V243" s="10"/>
      <c r="W243" s="10"/>
      <c r="X243" s="10"/>
      <c r="Y243" s="10"/>
      <c r="Z243" s="10"/>
      <c r="AA243" s="10"/>
      <c r="AB243" s="10"/>
      <c r="AC243" s="10"/>
      <c r="AD243" s="10"/>
      <c r="AE243" s="10"/>
      <c r="AT243" s="198" t="s">
        <v>137</v>
      </c>
      <c r="AU243" s="198" t="s">
        <v>72</v>
      </c>
      <c r="AV243" s="10" t="s">
        <v>80</v>
      </c>
      <c r="AW243" s="10" t="s">
        <v>33</v>
      </c>
      <c r="AX243" s="10" t="s">
        <v>72</v>
      </c>
      <c r="AY243" s="198" t="s">
        <v>136</v>
      </c>
    </row>
    <row r="244" s="11" customFormat="1">
      <c r="A244" s="11"/>
      <c r="B244" s="199"/>
      <c r="C244" s="200"/>
      <c r="D244" s="190" t="s">
        <v>137</v>
      </c>
      <c r="E244" s="201" t="s">
        <v>19</v>
      </c>
      <c r="F244" s="202" t="s">
        <v>150</v>
      </c>
      <c r="G244" s="200"/>
      <c r="H244" s="203">
        <v>6</v>
      </c>
      <c r="I244" s="204"/>
      <c r="J244" s="200"/>
      <c r="K244" s="200"/>
      <c r="L244" s="205"/>
      <c r="M244" s="206"/>
      <c r="N244" s="207"/>
      <c r="O244" s="207"/>
      <c r="P244" s="207"/>
      <c r="Q244" s="207"/>
      <c r="R244" s="207"/>
      <c r="S244" s="207"/>
      <c r="T244" s="208"/>
      <c r="U244" s="11"/>
      <c r="V244" s="11"/>
      <c r="W244" s="11"/>
      <c r="X244" s="11"/>
      <c r="Y244" s="11"/>
      <c r="Z244" s="11"/>
      <c r="AA244" s="11"/>
      <c r="AB244" s="11"/>
      <c r="AC244" s="11"/>
      <c r="AD244" s="11"/>
      <c r="AE244" s="11"/>
      <c r="AT244" s="209" t="s">
        <v>137</v>
      </c>
      <c r="AU244" s="209" t="s">
        <v>72</v>
      </c>
      <c r="AV244" s="11" t="s">
        <v>82</v>
      </c>
      <c r="AW244" s="11" t="s">
        <v>33</v>
      </c>
      <c r="AX244" s="11" t="s">
        <v>72</v>
      </c>
      <c r="AY244" s="209" t="s">
        <v>136</v>
      </c>
    </row>
    <row r="245" s="12" customFormat="1">
      <c r="A245" s="12"/>
      <c r="B245" s="210"/>
      <c r="C245" s="211"/>
      <c r="D245" s="190" t="s">
        <v>137</v>
      </c>
      <c r="E245" s="212" t="s">
        <v>19</v>
      </c>
      <c r="F245" s="213" t="s">
        <v>140</v>
      </c>
      <c r="G245" s="211"/>
      <c r="H245" s="214">
        <v>6</v>
      </c>
      <c r="I245" s="215"/>
      <c r="J245" s="211"/>
      <c r="K245" s="211"/>
      <c r="L245" s="216"/>
      <c r="M245" s="217"/>
      <c r="N245" s="218"/>
      <c r="O245" s="218"/>
      <c r="P245" s="218"/>
      <c r="Q245" s="218"/>
      <c r="R245" s="218"/>
      <c r="S245" s="218"/>
      <c r="T245" s="219"/>
      <c r="U245" s="12"/>
      <c r="V245" s="12"/>
      <c r="W245" s="12"/>
      <c r="X245" s="12"/>
      <c r="Y245" s="12"/>
      <c r="Z245" s="12"/>
      <c r="AA245" s="12"/>
      <c r="AB245" s="12"/>
      <c r="AC245" s="12"/>
      <c r="AD245" s="12"/>
      <c r="AE245" s="12"/>
      <c r="AT245" s="220" t="s">
        <v>137</v>
      </c>
      <c r="AU245" s="220" t="s">
        <v>72</v>
      </c>
      <c r="AV245" s="12" t="s">
        <v>135</v>
      </c>
      <c r="AW245" s="12" t="s">
        <v>33</v>
      </c>
      <c r="AX245" s="12" t="s">
        <v>80</v>
      </c>
      <c r="AY245" s="220" t="s">
        <v>136</v>
      </c>
    </row>
    <row r="246" s="2" customFormat="1" ht="16.5" customHeight="1">
      <c r="A246" s="37"/>
      <c r="B246" s="38"/>
      <c r="C246" s="175" t="s">
        <v>306</v>
      </c>
      <c r="D246" s="175" t="s">
        <v>130</v>
      </c>
      <c r="E246" s="176" t="s">
        <v>497</v>
      </c>
      <c r="F246" s="177" t="s">
        <v>498</v>
      </c>
      <c r="G246" s="178" t="s">
        <v>237</v>
      </c>
      <c r="H246" s="179">
        <v>4.4400000000000004</v>
      </c>
      <c r="I246" s="180"/>
      <c r="J246" s="181">
        <f>ROUND(I246*H246,2)</f>
        <v>0</v>
      </c>
      <c r="K246" s="177" t="s">
        <v>134</v>
      </c>
      <c r="L246" s="43"/>
      <c r="M246" s="182" t="s">
        <v>19</v>
      </c>
      <c r="N246" s="183" t="s">
        <v>43</v>
      </c>
      <c r="O246" s="83"/>
      <c r="P246" s="184">
        <f>O246*H246</f>
        <v>0</v>
      </c>
      <c r="Q246" s="184">
        <v>0</v>
      </c>
      <c r="R246" s="184">
        <f>Q246*H246</f>
        <v>0</v>
      </c>
      <c r="S246" s="184">
        <v>0</v>
      </c>
      <c r="T246" s="185">
        <f>S246*H246</f>
        <v>0</v>
      </c>
      <c r="U246" s="37"/>
      <c r="V246" s="37"/>
      <c r="W246" s="37"/>
      <c r="X246" s="37"/>
      <c r="Y246" s="37"/>
      <c r="Z246" s="37"/>
      <c r="AA246" s="37"/>
      <c r="AB246" s="37"/>
      <c r="AC246" s="37"/>
      <c r="AD246" s="37"/>
      <c r="AE246" s="37"/>
      <c r="AR246" s="186" t="s">
        <v>135</v>
      </c>
      <c r="AT246" s="186" t="s">
        <v>130</v>
      </c>
      <c r="AU246" s="186" t="s">
        <v>72</v>
      </c>
      <c r="AY246" s="16" t="s">
        <v>136</v>
      </c>
      <c r="BE246" s="187">
        <f>IF(N246="základní",J246,0)</f>
        <v>0</v>
      </c>
      <c r="BF246" s="187">
        <f>IF(N246="snížená",J246,0)</f>
        <v>0</v>
      </c>
      <c r="BG246" s="187">
        <f>IF(N246="zákl. přenesená",J246,0)</f>
        <v>0</v>
      </c>
      <c r="BH246" s="187">
        <f>IF(N246="sníž. přenesená",J246,0)</f>
        <v>0</v>
      </c>
      <c r="BI246" s="187">
        <f>IF(N246="nulová",J246,0)</f>
        <v>0</v>
      </c>
      <c r="BJ246" s="16" t="s">
        <v>80</v>
      </c>
      <c r="BK246" s="187">
        <f>ROUND(I246*H246,2)</f>
        <v>0</v>
      </c>
      <c r="BL246" s="16" t="s">
        <v>135</v>
      </c>
      <c r="BM246" s="186" t="s">
        <v>309</v>
      </c>
    </row>
    <row r="247" s="10" customFormat="1">
      <c r="A247" s="10"/>
      <c r="B247" s="188"/>
      <c r="C247" s="189"/>
      <c r="D247" s="190" t="s">
        <v>137</v>
      </c>
      <c r="E247" s="191" t="s">
        <v>19</v>
      </c>
      <c r="F247" s="192" t="s">
        <v>523</v>
      </c>
      <c r="G247" s="189"/>
      <c r="H247" s="191" t="s">
        <v>19</v>
      </c>
      <c r="I247" s="193"/>
      <c r="J247" s="189"/>
      <c r="K247" s="189"/>
      <c r="L247" s="194"/>
      <c r="M247" s="195"/>
      <c r="N247" s="196"/>
      <c r="O247" s="196"/>
      <c r="P247" s="196"/>
      <c r="Q247" s="196"/>
      <c r="R247" s="196"/>
      <c r="S247" s="196"/>
      <c r="T247" s="197"/>
      <c r="U247" s="10"/>
      <c r="V247" s="10"/>
      <c r="W247" s="10"/>
      <c r="X247" s="10"/>
      <c r="Y247" s="10"/>
      <c r="Z247" s="10"/>
      <c r="AA247" s="10"/>
      <c r="AB247" s="10"/>
      <c r="AC247" s="10"/>
      <c r="AD247" s="10"/>
      <c r="AE247" s="10"/>
      <c r="AT247" s="198" t="s">
        <v>137</v>
      </c>
      <c r="AU247" s="198" t="s">
        <v>72</v>
      </c>
      <c r="AV247" s="10" t="s">
        <v>80</v>
      </c>
      <c r="AW247" s="10" t="s">
        <v>33</v>
      </c>
      <c r="AX247" s="10" t="s">
        <v>72</v>
      </c>
      <c r="AY247" s="198" t="s">
        <v>136</v>
      </c>
    </row>
    <row r="248" s="10" customFormat="1">
      <c r="A248" s="10"/>
      <c r="B248" s="188"/>
      <c r="C248" s="189"/>
      <c r="D248" s="190" t="s">
        <v>137</v>
      </c>
      <c r="E248" s="191" t="s">
        <v>19</v>
      </c>
      <c r="F248" s="192" t="s">
        <v>524</v>
      </c>
      <c r="G248" s="189"/>
      <c r="H248" s="191" t="s">
        <v>19</v>
      </c>
      <c r="I248" s="193"/>
      <c r="J248" s="189"/>
      <c r="K248" s="189"/>
      <c r="L248" s="194"/>
      <c r="M248" s="195"/>
      <c r="N248" s="196"/>
      <c r="O248" s="196"/>
      <c r="P248" s="196"/>
      <c r="Q248" s="196"/>
      <c r="R248" s="196"/>
      <c r="S248" s="196"/>
      <c r="T248" s="197"/>
      <c r="U248" s="10"/>
      <c r="V248" s="10"/>
      <c r="W248" s="10"/>
      <c r="X248" s="10"/>
      <c r="Y248" s="10"/>
      <c r="Z248" s="10"/>
      <c r="AA248" s="10"/>
      <c r="AB248" s="10"/>
      <c r="AC248" s="10"/>
      <c r="AD248" s="10"/>
      <c r="AE248" s="10"/>
      <c r="AT248" s="198" t="s">
        <v>137</v>
      </c>
      <c r="AU248" s="198" t="s">
        <v>72</v>
      </c>
      <c r="AV248" s="10" t="s">
        <v>80</v>
      </c>
      <c r="AW248" s="10" t="s">
        <v>33</v>
      </c>
      <c r="AX248" s="10" t="s">
        <v>72</v>
      </c>
      <c r="AY248" s="198" t="s">
        <v>136</v>
      </c>
    </row>
    <row r="249" s="11" customFormat="1">
      <c r="A249" s="11"/>
      <c r="B249" s="199"/>
      <c r="C249" s="200"/>
      <c r="D249" s="190" t="s">
        <v>137</v>
      </c>
      <c r="E249" s="201" t="s">
        <v>19</v>
      </c>
      <c r="F249" s="202" t="s">
        <v>525</v>
      </c>
      <c r="G249" s="200"/>
      <c r="H249" s="203">
        <v>4.4400000000000004</v>
      </c>
      <c r="I249" s="204"/>
      <c r="J249" s="200"/>
      <c r="K249" s="200"/>
      <c r="L249" s="205"/>
      <c r="M249" s="206"/>
      <c r="N249" s="207"/>
      <c r="O249" s="207"/>
      <c r="P249" s="207"/>
      <c r="Q249" s="207"/>
      <c r="R249" s="207"/>
      <c r="S249" s="207"/>
      <c r="T249" s="208"/>
      <c r="U249" s="11"/>
      <c r="V249" s="11"/>
      <c r="W249" s="11"/>
      <c r="X249" s="11"/>
      <c r="Y249" s="11"/>
      <c r="Z249" s="11"/>
      <c r="AA249" s="11"/>
      <c r="AB249" s="11"/>
      <c r="AC249" s="11"/>
      <c r="AD249" s="11"/>
      <c r="AE249" s="11"/>
      <c r="AT249" s="209" t="s">
        <v>137</v>
      </c>
      <c r="AU249" s="209" t="s">
        <v>72</v>
      </c>
      <c r="AV249" s="11" t="s">
        <v>82</v>
      </c>
      <c r="AW249" s="11" t="s">
        <v>33</v>
      </c>
      <c r="AX249" s="11" t="s">
        <v>72</v>
      </c>
      <c r="AY249" s="209" t="s">
        <v>136</v>
      </c>
    </row>
    <row r="250" s="12" customFormat="1">
      <c r="A250" s="12"/>
      <c r="B250" s="210"/>
      <c r="C250" s="211"/>
      <c r="D250" s="190" t="s">
        <v>137</v>
      </c>
      <c r="E250" s="212" t="s">
        <v>19</v>
      </c>
      <c r="F250" s="213" t="s">
        <v>140</v>
      </c>
      <c r="G250" s="211"/>
      <c r="H250" s="214">
        <v>4.4400000000000004</v>
      </c>
      <c r="I250" s="215"/>
      <c r="J250" s="211"/>
      <c r="K250" s="211"/>
      <c r="L250" s="216"/>
      <c r="M250" s="217"/>
      <c r="N250" s="218"/>
      <c r="O250" s="218"/>
      <c r="P250" s="218"/>
      <c r="Q250" s="218"/>
      <c r="R250" s="218"/>
      <c r="S250" s="218"/>
      <c r="T250" s="219"/>
      <c r="U250" s="12"/>
      <c r="V250" s="12"/>
      <c r="W250" s="12"/>
      <c r="X250" s="12"/>
      <c r="Y250" s="12"/>
      <c r="Z250" s="12"/>
      <c r="AA250" s="12"/>
      <c r="AB250" s="12"/>
      <c r="AC250" s="12"/>
      <c r="AD250" s="12"/>
      <c r="AE250" s="12"/>
      <c r="AT250" s="220" t="s">
        <v>137</v>
      </c>
      <c r="AU250" s="220" t="s">
        <v>72</v>
      </c>
      <c r="AV250" s="12" t="s">
        <v>135</v>
      </c>
      <c r="AW250" s="12" t="s">
        <v>33</v>
      </c>
      <c r="AX250" s="12" t="s">
        <v>80</v>
      </c>
      <c r="AY250" s="220" t="s">
        <v>136</v>
      </c>
    </row>
    <row r="251" s="2" customFormat="1" ht="16.5" customHeight="1">
      <c r="A251" s="37"/>
      <c r="B251" s="38"/>
      <c r="C251" s="175" t="s">
        <v>228</v>
      </c>
      <c r="D251" s="175" t="s">
        <v>130</v>
      </c>
      <c r="E251" s="176" t="s">
        <v>526</v>
      </c>
      <c r="F251" s="177" t="s">
        <v>527</v>
      </c>
      <c r="G251" s="178" t="s">
        <v>133</v>
      </c>
      <c r="H251" s="179">
        <v>4</v>
      </c>
      <c r="I251" s="180"/>
      <c r="J251" s="181">
        <f>ROUND(I251*H251,2)</f>
        <v>0</v>
      </c>
      <c r="K251" s="177" t="s">
        <v>134</v>
      </c>
      <c r="L251" s="43"/>
      <c r="M251" s="182" t="s">
        <v>19</v>
      </c>
      <c r="N251" s="183" t="s">
        <v>43</v>
      </c>
      <c r="O251" s="83"/>
      <c r="P251" s="184">
        <f>O251*H251</f>
        <v>0</v>
      </c>
      <c r="Q251" s="184">
        <v>0</v>
      </c>
      <c r="R251" s="184">
        <f>Q251*H251</f>
        <v>0</v>
      </c>
      <c r="S251" s="184">
        <v>0</v>
      </c>
      <c r="T251" s="185">
        <f>S251*H251</f>
        <v>0</v>
      </c>
      <c r="U251" s="37"/>
      <c r="V251" s="37"/>
      <c r="W251" s="37"/>
      <c r="X251" s="37"/>
      <c r="Y251" s="37"/>
      <c r="Z251" s="37"/>
      <c r="AA251" s="37"/>
      <c r="AB251" s="37"/>
      <c r="AC251" s="37"/>
      <c r="AD251" s="37"/>
      <c r="AE251" s="37"/>
      <c r="AR251" s="186" t="s">
        <v>135</v>
      </c>
      <c r="AT251" s="186" t="s">
        <v>130</v>
      </c>
      <c r="AU251" s="186" t="s">
        <v>72</v>
      </c>
      <c r="AY251" s="16" t="s">
        <v>136</v>
      </c>
      <c r="BE251" s="187">
        <f>IF(N251="základní",J251,0)</f>
        <v>0</v>
      </c>
      <c r="BF251" s="187">
        <f>IF(N251="snížená",J251,0)</f>
        <v>0</v>
      </c>
      <c r="BG251" s="187">
        <f>IF(N251="zákl. přenesená",J251,0)</f>
        <v>0</v>
      </c>
      <c r="BH251" s="187">
        <f>IF(N251="sníž. přenesená",J251,0)</f>
        <v>0</v>
      </c>
      <c r="BI251" s="187">
        <f>IF(N251="nulová",J251,0)</f>
        <v>0</v>
      </c>
      <c r="BJ251" s="16" t="s">
        <v>80</v>
      </c>
      <c r="BK251" s="187">
        <f>ROUND(I251*H251,2)</f>
        <v>0</v>
      </c>
      <c r="BL251" s="16" t="s">
        <v>135</v>
      </c>
      <c r="BM251" s="186" t="s">
        <v>311</v>
      </c>
    </row>
    <row r="252" s="10" customFormat="1">
      <c r="A252" s="10"/>
      <c r="B252" s="188"/>
      <c r="C252" s="189"/>
      <c r="D252" s="190" t="s">
        <v>137</v>
      </c>
      <c r="E252" s="191" t="s">
        <v>19</v>
      </c>
      <c r="F252" s="192" t="s">
        <v>528</v>
      </c>
      <c r="G252" s="189"/>
      <c r="H252" s="191" t="s">
        <v>19</v>
      </c>
      <c r="I252" s="193"/>
      <c r="J252" s="189"/>
      <c r="K252" s="189"/>
      <c r="L252" s="194"/>
      <c r="M252" s="195"/>
      <c r="N252" s="196"/>
      <c r="O252" s="196"/>
      <c r="P252" s="196"/>
      <c r="Q252" s="196"/>
      <c r="R252" s="196"/>
      <c r="S252" s="196"/>
      <c r="T252" s="197"/>
      <c r="U252" s="10"/>
      <c r="V252" s="10"/>
      <c r="W252" s="10"/>
      <c r="X252" s="10"/>
      <c r="Y252" s="10"/>
      <c r="Z252" s="10"/>
      <c r="AA252" s="10"/>
      <c r="AB252" s="10"/>
      <c r="AC252" s="10"/>
      <c r="AD252" s="10"/>
      <c r="AE252" s="10"/>
      <c r="AT252" s="198" t="s">
        <v>137</v>
      </c>
      <c r="AU252" s="198" t="s">
        <v>72</v>
      </c>
      <c r="AV252" s="10" t="s">
        <v>80</v>
      </c>
      <c r="AW252" s="10" t="s">
        <v>33</v>
      </c>
      <c r="AX252" s="10" t="s">
        <v>72</v>
      </c>
      <c r="AY252" s="198" t="s">
        <v>136</v>
      </c>
    </row>
    <row r="253" s="10" customFormat="1">
      <c r="A253" s="10"/>
      <c r="B253" s="188"/>
      <c r="C253" s="189"/>
      <c r="D253" s="190" t="s">
        <v>137</v>
      </c>
      <c r="E253" s="191" t="s">
        <v>19</v>
      </c>
      <c r="F253" s="192" t="s">
        <v>529</v>
      </c>
      <c r="G253" s="189"/>
      <c r="H253" s="191" t="s">
        <v>19</v>
      </c>
      <c r="I253" s="193"/>
      <c r="J253" s="189"/>
      <c r="K253" s="189"/>
      <c r="L253" s="194"/>
      <c r="M253" s="195"/>
      <c r="N253" s="196"/>
      <c r="O253" s="196"/>
      <c r="P253" s="196"/>
      <c r="Q253" s="196"/>
      <c r="R253" s="196"/>
      <c r="S253" s="196"/>
      <c r="T253" s="197"/>
      <c r="U253" s="10"/>
      <c r="V253" s="10"/>
      <c r="W253" s="10"/>
      <c r="X253" s="10"/>
      <c r="Y253" s="10"/>
      <c r="Z253" s="10"/>
      <c r="AA253" s="10"/>
      <c r="AB253" s="10"/>
      <c r="AC253" s="10"/>
      <c r="AD253" s="10"/>
      <c r="AE253" s="10"/>
      <c r="AT253" s="198" t="s">
        <v>137</v>
      </c>
      <c r="AU253" s="198" t="s">
        <v>72</v>
      </c>
      <c r="AV253" s="10" t="s">
        <v>80</v>
      </c>
      <c r="AW253" s="10" t="s">
        <v>33</v>
      </c>
      <c r="AX253" s="10" t="s">
        <v>72</v>
      </c>
      <c r="AY253" s="198" t="s">
        <v>136</v>
      </c>
    </row>
    <row r="254" s="11" customFormat="1">
      <c r="A254" s="11"/>
      <c r="B254" s="199"/>
      <c r="C254" s="200"/>
      <c r="D254" s="190" t="s">
        <v>137</v>
      </c>
      <c r="E254" s="201" t="s">
        <v>19</v>
      </c>
      <c r="F254" s="202" t="s">
        <v>135</v>
      </c>
      <c r="G254" s="200"/>
      <c r="H254" s="203">
        <v>4</v>
      </c>
      <c r="I254" s="204"/>
      <c r="J254" s="200"/>
      <c r="K254" s="200"/>
      <c r="L254" s="205"/>
      <c r="M254" s="206"/>
      <c r="N254" s="207"/>
      <c r="O254" s="207"/>
      <c r="P254" s="207"/>
      <c r="Q254" s="207"/>
      <c r="R254" s="207"/>
      <c r="S254" s="207"/>
      <c r="T254" s="208"/>
      <c r="U254" s="11"/>
      <c r="V254" s="11"/>
      <c r="W254" s="11"/>
      <c r="X254" s="11"/>
      <c r="Y254" s="11"/>
      <c r="Z254" s="11"/>
      <c r="AA254" s="11"/>
      <c r="AB254" s="11"/>
      <c r="AC254" s="11"/>
      <c r="AD254" s="11"/>
      <c r="AE254" s="11"/>
      <c r="AT254" s="209" t="s">
        <v>137</v>
      </c>
      <c r="AU254" s="209" t="s">
        <v>72</v>
      </c>
      <c r="AV254" s="11" t="s">
        <v>82</v>
      </c>
      <c r="AW254" s="11" t="s">
        <v>33</v>
      </c>
      <c r="AX254" s="11" t="s">
        <v>72</v>
      </c>
      <c r="AY254" s="209" t="s">
        <v>136</v>
      </c>
    </row>
    <row r="255" s="12" customFormat="1">
      <c r="A255" s="12"/>
      <c r="B255" s="210"/>
      <c r="C255" s="211"/>
      <c r="D255" s="190" t="s">
        <v>137</v>
      </c>
      <c r="E255" s="212" t="s">
        <v>19</v>
      </c>
      <c r="F255" s="213" t="s">
        <v>140</v>
      </c>
      <c r="G255" s="211"/>
      <c r="H255" s="214">
        <v>4</v>
      </c>
      <c r="I255" s="215"/>
      <c r="J255" s="211"/>
      <c r="K255" s="211"/>
      <c r="L255" s="216"/>
      <c r="M255" s="217"/>
      <c r="N255" s="218"/>
      <c r="O255" s="218"/>
      <c r="P255" s="218"/>
      <c r="Q255" s="218"/>
      <c r="R255" s="218"/>
      <c r="S255" s="218"/>
      <c r="T255" s="219"/>
      <c r="U255" s="12"/>
      <c r="V255" s="12"/>
      <c r="W255" s="12"/>
      <c r="X255" s="12"/>
      <c r="Y255" s="12"/>
      <c r="Z255" s="12"/>
      <c r="AA255" s="12"/>
      <c r="AB255" s="12"/>
      <c r="AC255" s="12"/>
      <c r="AD255" s="12"/>
      <c r="AE255" s="12"/>
      <c r="AT255" s="220" t="s">
        <v>137</v>
      </c>
      <c r="AU255" s="220" t="s">
        <v>72</v>
      </c>
      <c r="AV255" s="12" t="s">
        <v>135</v>
      </c>
      <c r="AW255" s="12" t="s">
        <v>33</v>
      </c>
      <c r="AX255" s="12" t="s">
        <v>80</v>
      </c>
      <c r="AY255" s="220" t="s">
        <v>136</v>
      </c>
    </row>
    <row r="256" s="2" customFormat="1" ht="16.5" customHeight="1">
      <c r="A256" s="37"/>
      <c r="B256" s="38"/>
      <c r="C256" s="175" t="s">
        <v>314</v>
      </c>
      <c r="D256" s="175" t="s">
        <v>130</v>
      </c>
      <c r="E256" s="176" t="s">
        <v>241</v>
      </c>
      <c r="F256" s="177" t="s">
        <v>242</v>
      </c>
      <c r="G256" s="178" t="s">
        <v>243</v>
      </c>
      <c r="H256" s="179">
        <v>107</v>
      </c>
      <c r="I256" s="180"/>
      <c r="J256" s="181">
        <f>ROUND(I256*H256,2)</f>
        <v>0</v>
      </c>
      <c r="K256" s="177" t="s">
        <v>134</v>
      </c>
      <c r="L256" s="43"/>
      <c r="M256" s="182" t="s">
        <v>19</v>
      </c>
      <c r="N256" s="183" t="s">
        <v>43</v>
      </c>
      <c r="O256" s="83"/>
      <c r="P256" s="184">
        <f>O256*H256</f>
        <v>0</v>
      </c>
      <c r="Q256" s="184">
        <v>0</v>
      </c>
      <c r="R256" s="184">
        <f>Q256*H256</f>
        <v>0</v>
      </c>
      <c r="S256" s="184">
        <v>0</v>
      </c>
      <c r="T256" s="185">
        <f>S256*H256</f>
        <v>0</v>
      </c>
      <c r="U256" s="37"/>
      <c r="V256" s="37"/>
      <c r="W256" s="37"/>
      <c r="X256" s="37"/>
      <c r="Y256" s="37"/>
      <c r="Z256" s="37"/>
      <c r="AA256" s="37"/>
      <c r="AB256" s="37"/>
      <c r="AC256" s="37"/>
      <c r="AD256" s="37"/>
      <c r="AE256" s="37"/>
      <c r="AR256" s="186" t="s">
        <v>135</v>
      </c>
      <c r="AT256" s="186" t="s">
        <v>130</v>
      </c>
      <c r="AU256" s="186" t="s">
        <v>72</v>
      </c>
      <c r="AY256" s="16" t="s">
        <v>136</v>
      </c>
      <c r="BE256" s="187">
        <f>IF(N256="základní",J256,0)</f>
        <v>0</v>
      </c>
      <c r="BF256" s="187">
        <f>IF(N256="snížená",J256,0)</f>
        <v>0</v>
      </c>
      <c r="BG256" s="187">
        <f>IF(N256="zákl. přenesená",J256,0)</f>
        <v>0</v>
      </c>
      <c r="BH256" s="187">
        <f>IF(N256="sníž. přenesená",J256,0)</f>
        <v>0</v>
      </c>
      <c r="BI256" s="187">
        <f>IF(N256="nulová",J256,0)</f>
        <v>0</v>
      </c>
      <c r="BJ256" s="16" t="s">
        <v>80</v>
      </c>
      <c r="BK256" s="187">
        <f>ROUND(I256*H256,2)</f>
        <v>0</v>
      </c>
      <c r="BL256" s="16" t="s">
        <v>135</v>
      </c>
      <c r="BM256" s="186" t="s">
        <v>317</v>
      </c>
    </row>
    <row r="257" s="11" customFormat="1">
      <c r="A257" s="11"/>
      <c r="B257" s="199"/>
      <c r="C257" s="200"/>
      <c r="D257" s="190" t="s">
        <v>137</v>
      </c>
      <c r="E257" s="201" t="s">
        <v>19</v>
      </c>
      <c r="F257" s="202" t="s">
        <v>530</v>
      </c>
      <c r="G257" s="200"/>
      <c r="H257" s="203">
        <v>107</v>
      </c>
      <c r="I257" s="204"/>
      <c r="J257" s="200"/>
      <c r="K257" s="200"/>
      <c r="L257" s="205"/>
      <c r="M257" s="206"/>
      <c r="N257" s="207"/>
      <c r="O257" s="207"/>
      <c r="P257" s="207"/>
      <c r="Q257" s="207"/>
      <c r="R257" s="207"/>
      <c r="S257" s="207"/>
      <c r="T257" s="208"/>
      <c r="U257" s="11"/>
      <c r="V257" s="11"/>
      <c r="W257" s="11"/>
      <c r="X257" s="11"/>
      <c r="Y257" s="11"/>
      <c r="Z257" s="11"/>
      <c r="AA257" s="11"/>
      <c r="AB257" s="11"/>
      <c r="AC257" s="11"/>
      <c r="AD257" s="11"/>
      <c r="AE257" s="11"/>
      <c r="AT257" s="209" t="s">
        <v>137</v>
      </c>
      <c r="AU257" s="209" t="s">
        <v>72</v>
      </c>
      <c r="AV257" s="11" t="s">
        <v>82</v>
      </c>
      <c r="AW257" s="11" t="s">
        <v>33</v>
      </c>
      <c r="AX257" s="11" t="s">
        <v>72</v>
      </c>
      <c r="AY257" s="209" t="s">
        <v>136</v>
      </c>
    </row>
    <row r="258" s="12" customFormat="1">
      <c r="A258" s="12"/>
      <c r="B258" s="210"/>
      <c r="C258" s="211"/>
      <c r="D258" s="190" t="s">
        <v>137</v>
      </c>
      <c r="E258" s="212" t="s">
        <v>19</v>
      </c>
      <c r="F258" s="213" t="s">
        <v>140</v>
      </c>
      <c r="G258" s="211"/>
      <c r="H258" s="214">
        <v>107</v>
      </c>
      <c r="I258" s="215"/>
      <c r="J258" s="211"/>
      <c r="K258" s="211"/>
      <c r="L258" s="216"/>
      <c r="M258" s="217"/>
      <c r="N258" s="218"/>
      <c r="O258" s="218"/>
      <c r="P258" s="218"/>
      <c r="Q258" s="218"/>
      <c r="R258" s="218"/>
      <c r="S258" s="218"/>
      <c r="T258" s="219"/>
      <c r="U258" s="12"/>
      <c r="V258" s="12"/>
      <c r="W258" s="12"/>
      <c r="X258" s="12"/>
      <c r="Y258" s="12"/>
      <c r="Z258" s="12"/>
      <c r="AA258" s="12"/>
      <c r="AB258" s="12"/>
      <c r="AC258" s="12"/>
      <c r="AD258" s="12"/>
      <c r="AE258" s="12"/>
      <c r="AT258" s="220" t="s">
        <v>137</v>
      </c>
      <c r="AU258" s="220" t="s">
        <v>72</v>
      </c>
      <c r="AV258" s="12" t="s">
        <v>135</v>
      </c>
      <c r="AW258" s="12" t="s">
        <v>33</v>
      </c>
      <c r="AX258" s="12" t="s">
        <v>80</v>
      </c>
      <c r="AY258" s="220" t="s">
        <v>136</v>
      </c>
    </row>
    <row r="259" s="2" customFormat="1" ht="16.5" customHeight="1">
      <c r="A259" s="37"/>
      <c r="B259" s="38"/>
      <c r="C259" s="175" t="s">
        <v>232</v>
      </c>
      <c r="D259" s="175" t="s">
        <v>130</v>
      </c>
      <c r="E259" s="176" t="s">
        <v>531</v>
      </c>
      <c r="F259" s="177" t="s">
        <v>532</v>
      </c>
      <c r="G259" s="178" t="s">
        <v>243</v>
      </c>
      <c r="H259" s="179">
        <v>16</v>
      </c>
      <c r="I259" s="180"/>
      <c r="J259" s="181">
        <f>ROUND(I259*H259,2)</f>
        <v>0</v>
      </c>
      <c r="K259" s="177" t="s">
        <v>134</v>
      </c>
      <c r="L259" s="43"/>
      <c r="M259" s="182" t="s">
        <v>19</v>
      </c>
      <c r="N259" s="183" t="s">
        <v>43</v>
      </c>
      <c r="O259" s="83"/>
      <c r="P259" s="184">
        <f>O259*H259</f>
        <v>0</v>
      </c>
      <c r="Q259" s="184">
        <v>0</v>
      </c>
      <c r="R259" s="184">
        <f>Q259*H259</f>
        <v>0</v>
      </c>
      <c r="S259" s="184">
        <v>0</v>
      </c>
      <c r="T259" s="185">
        <f>S259*H259</f>
        <v>0</v>
      </c>
      <c r="U259" s="37"/>
      <c r="V259" s="37"/>
      <c r="W259" s="37"/>
      <c r="X259" s="37"/>
      <c r="Y259" s="37"/>
      <c r="Z259" s="37"/>
      <c r="AA259" s="37"/>
      <c r="AB259" s="37"/>
      <c r="AC259" s="37"/>
      <c r="AD259" s="37"/>
      <c r="AE259" s="37"/>
      <c r="AR259" s="186" t="s">
        <v>135</v>
      </c>
      <c r="AT259" s="186" t="s">
        <v>130</v>
      </c>
      <c r="AU259" s="186" t="s">
        <v>72</v>
      </c>
      <c r="AY259" s="16" t="s">
        <v>136</v>
      </c>
      <c r="BE259" s="187">
        <f>IF(N259="základní",J259,0)</f>
        <v>0</v>
      </c>
      <c r="BF259" s="187">
        <f>IF(N259="snížená",J259,0)</f>
        <v>0</v>
      </c>
      <c r="BG259" s="187">
        <f>IF(N259="zákl. přenesená",J259,0)</f>
        <v>0</v>
      </c>
      <c r="BH259" s="187">
        <f>IF(N259="sníž. přenesená",J259,0)</f>
        <v>0</v>
      </c>
      <c r="BI259" s="187">
        <f>IF(N259="nulová",J259,0)</f>
        <v>0</v>
      </c>
      <c r="BJ259" s="16" t="s">
        <v>80</v>
      </c>
      <c r="BK259" s="187">
        <f>ROUND(I259*H259,2)</f>
        <v>0</v>
      </c>
      <c r="BL259" s="16" t="s">
        <v>135</v>
      </c>
      <c r="BM259" s="186" t="s">
        <v>321</v>
      </c>
    </row>
    <row r="260" s="11" customFormat="1">
      <c r="A260" s="11"/>
      <c r="B260" s="199"/>
      <c r="C260" s="200"/>
      <c r="D260" s="190" t="s">
        <v>137</v>
      </c>
      <c r="E260" s="201" t="s">
        <v>19</v>
      </c>
      <c r="F260" s="202" t="s">
        <v>533</v>
      </c>
      <c r="G260" s="200"/>
      <c r="H260" s="203">
        <v>16</v>
      </c>
      <c r="I260" s="204"/>
      <c r="J260" s="200"/>
      <c r="K260" s="200"/>
      <c r="L260" s="205"/>
      <c r="M260" s="206"/>
      <c r="N260" s="207"/>
      <c r="O260" s="207"/>
      <c r="P260" s="207"/>
      <c r="Q260" s="207"/>
      <c r="R260" s="207"/>
      <c r="S260" s="207"/>
      <c r="T260" s="208"/>
      <c r="U260" s="11"/>
      <c r="V260" s="11"/>
      <c r="W260" s="11"/>
      <c r="X260" s="11"/>
      <c r="Y260" s="11"/>
      <c r="Z260" s="11"/>
      <c r="AA260" s="11"/>
      <c r="AB260" s="11"/>
      <c r="AC260" s="11"/>
      <c r="AD260" s="11"/>
      <c r="AE260" s="11"/>
      <c r="AT260" s="209" t="s">
        <v>137</v>
      </c>
      <c r="AU260" s="209" t="s">
        <v>72</v>
      </c>
      <c r="AV260" s="11" t="s">
        <v>82</v>
      </c>
      <c r="AW260" s="11" t="s">
        <v>33</v>
      </c>
      <c r="AX260" s="11" t="s">
        <v>72</v>
      </c>
      <c r="AY260" s="209" t="s">
        <v>136</v>
      </c>
    </row>
    <row r="261" s="12" customFormat="1">
      <c r="A261" s="12"/>
      <c r="B261" s="210"/>
      <c r="C261" s="211"/>
      <c r="D261" s="190" t="s">
        <v>137</v>
      </c>
      <c r="E261" s="212" t="s">
        <v>19</v>
      </c>
      <c r="F261" s="213" t="s">
        <v>140</v>
      </c>
      <c r="G261" s="211"/>
      <c r="H261" s="214">
        <v>16</v>
      </c>
      <c r="I261" s="215"/>
      <c r="J261" s="211"/>
      <c r="K261" s="211"/>
      <c r="L261" s="216"/>
      <c r="M261" s="217"/>
      <c r="N261" s="218"/>
      <c r="O261" s="218"/>
      <c r="P261" s="218"/>
      <c r="Q261" s="218"/>
      <c r="R261" s="218"/>
      <c r="S261" s="218"/>
      <c r="T261" s="219"/>
      <c r="U261" s="12"/>
      <c r="V261" s="12"/>
      <c r="W261" s="12"/>
      <c r="X261" s="12"/>
      <c r="Y261" s="12"/>
      <c r="Z261" s="12"/>
      <c r="AA261" s="12"/>
      <c r="AB261" s="12"/>
      <c r="AC261" s="12"/>
      <c r="AD261" s="12"/>
      <c r="AE261" s="12"/>
      <c r="AT261" s="220" t="s">
        <v>137</v>
      </c>
      <c r="AU261" s="220" t="s">
        <v>72</v>
      </c>
      <c r="AV261" s="12" t="s">
        <v>135</v>
      </c>
      <c r="AW261" s="12" t="s">
        <v>33</v>
      </c>
      <c r="AX261" s="12" t="s">
        <v>80</v>
      </c>
      <c r="AY261" s="220" t="s">
        <v>136</v>
      </c>
    </row>
    <row r="262" s="2" customFormat="1" ht="16.5" customHeight="1">
      <c r="A262" s="37"/>
      <c r="B262" s="38"/>
      <c r="C262" s="175" t="s">
        <v>323</v>
      </c>
      <c r="D262" s="175" t="s">
        <v>130</v>
      </c>
      <c r="E262" s="176" t="s">
        <v>247</v>
      </c>
      <c r="F262" s="177" t="s">
        <v>248</v>
      </c>
      <c r="G262" s="178" t="s">
        <v>243</v>
      </c>
      <c r="H262" s="179">
        <v>4</v>
      </c>
      <c r="I262" s="180"/>
      <c r="J262" s="181">
        <f>ROUND(I262*H262,2)</f>
        <v>0</v>
      </c>
      <c r="K262" s="177" t="s">
        <v>134</v>
      </c>
      <c r="L262" s="43"/>
      <c r="M262" s="182" t="s">
        <v>19</v>
      </c>
      <c r="N262" s="183" t="s">
        <v>43</v>
      </c>
      <c r="O262" s="83"/>
      <c r="P262" s="184">
        <f>O262*H262</f>
        <v>0</v>
      </c>
      <c r="Q262" s="184">
        <v>0</v>
      </c>
      <c r="R262" s="184">
        <f>Q262*H262</f>
        <v>0</v>
      </c>
      <c r="S262" s="184">
        <v>0</v>
      </c>
      <c r="T262" s="185">
        <f>S262*H262</f>
        <v>0</v>
      </c>
      <c r="U262" s="37"/>
      <c r="V262" s="37"/>
      <c r="W262" s="37"/>
      <c r="X262" s="37"/>
      <c r="Y262" s="37"/>
      <c r="Z262" s="37"/>
      <c r="AA262" s="37"/>
      <c r="AB262" s="37"/>
      <c r="AC262" s="37"/>
      <c r="AD262" s="37"/>
      <c r="AE262" s="37"/>
      <c r="AR262" s="186" t="s">
        <v>135</v>
      </c>
      <c r="AT262" s="186" t="s">
        <v>130</v>
      </c>
      <c r="AU262" s="186" t="s">
        <v>72</v>
      </c>
      <c r="AY262" s="16" t="s">
        <v>136</v>
      </c>
      <c r="BE262" s="187">
        <f>IF(N262="základní",J262,0)</f>
        <v>0</v>
      </c>
      <c r="BF262" s="187">
        <f>IF(N262="snížená",J262,0)</f>
        <v>0</v>
      </c>
      <c r="BG262" s="187">
        <f>IF(N262="zákl. přenesená",J262,0)</f>
        <v>0</v>
      </c>
      <c r="BH262" s="187">
        <f>IF(N262="sníž. přenesená",J262,0)</f>
        <v>0</v>
      </c>
      <c r="BI262" s="187">
        <f>IF(N262="nulová",J262,0)</f>
        <v>0</v>
      </c>
      <c r="BJ262" s="16" t="s">
        <v>80</v>
      </c>
      <c r="BK262" s="187">
        <f>ROUND(I262*H262,2)</f>
        <v>0</v>
      </c>
      <c r="BL262" s="16" t="s">
        <v>135</v>
      </c>
      <c r="BM262" s="186" t="s">
        <v>326</v>
      </c>
    </row>
    <row r="263" s="11" customFormat="1">
      <c r="A263" s="11"/>
      <c r="B263" s="199"/>
      <c r="C263" s="200"/>
      <c r="D263" s="190" t="s">
        <v>137</v>
      </c>
      <c r="E263" s="201" t="s">
        <v>19</v>
      </c>
      <c r="F263" s="202" t="s">
        <v>135</v>
      </c>
      <c r="G263" s="200"/>
      <c r="H263" s="203">
        <v>4</v>
      </c>
      <c r="I263" s="204"/>
      <c r="J263" s="200"/>
      <c r="K263" s="200"/>
      <c r="L263" s="205"/>
      <c r="M263" s="206"/>
      <c r="N263" s="207"/>
      <c r="O263" s="207"/>
      <c r="P263" s="207"/>
      <c r="Q263" s="207"/>
      <c r="R263" s="207"/>
      <c r="S263" s="207"/>
      <c r="T263" s="208"/>
      <c r="U263" s="11"/>
      <c r="V263" s="11"/>
      <c r="W263" s="11"/>
      <c r="X263" s="11"/>
      <c r="Y263" s="11"/>
      <c r="Z263" s="11"/>
      <c r="AA263" s="11"/>
      <c r="AB263" s="11"/>
      <c r="AC263" s="11"/>
      <c r="AD263" s="11"/>
      <c r="AE263" s="11"/>
      <c r="AT263" s="209" t="s">
        <v>137</v>
      </c>
      <c r="AU263" s="209" t="s">
        <v>72</v>
      </c>
      <c r="AV263" s="11" t="s">
        <v>82</v>
      </c>
      <c r="AW263" s="11" t="s">
        <v>33</v>
      </c>
      <c r="AX263" s="11" t="s">
        <v>72</v>
      </c>
      <c r="AY263" s="209" t="s">
        <v>136</v>
      </c>
    </row>
    <row r="264" s="12" customFormat="1">
      <c r="A264" s="12"/>
      <c r="B264" s="210"/>
      <c r="C264" s="211"/>
      <c r="D264" s="190" t="s">
        <v>137</v>
      </c>
      <c r="E264" s="212" t="s">
        <v>19</v>
      </c>
      <c r="F264" s="213" t="s">
        <v>140</v>
      </c>
      <c r="G264" s="211"/>
      <c r="H264" s="214">
        <v>4</v>
      </c>
      <c r="I264" s="215"/>
      <c r="J264" s="211"/>
      <c r="K264" s="211"/>
      <c r="L264" s="216"/>
      <c r="M264" s="217"/>
      <c r="N264" s="218"/>
      <c r="O264" s="218"/>
      <c r="P264" s="218"/>
      <c r="Q264" s="218"/>
      <c r="R264" s="218"/>
      <c r="S264" s="218"/>
      <c r="T264" s="219"/>
      <c r="U264" s="12"/>
      <c r="V264" s="12"/>
      <c r="W264" s="12"/>
      <c r="X264" s="12"/>
      <c r="Y264" s="12"/>
      <c r="Z264" s="12"/>
      <c r="AA264" s="12"/>
      <c r="AB264" s="12"/>
      <c r="AC264" s="12"/>
      <c r="AD264" s="12"/>
      <c r="AE264" s="12"/>
      <c r="AT264" s="220" t="s">
        <v>137</v>
      </c>
      <c r="AU264" s="220" t="s">
        <v>72</v>
      </c>
      <c r="AV264" s="12" t="s">
        <v>135</v>
      </c>
      <c r="AW264" s="12" t="s">
        <v>33</v>
      </c>
      <c r="AX264" s="12" t="s">
        <v>80</v>
      </c>
      <c r="AY264" s="220" t="s">
        <v>136</v>
      </c>
    </row>
    <row r="265" s="2" customFormat="1" ht="21.75" customHeight="1">
      <c r="A265" s="37"/>
      <c r="B265" s="38"/>
      <c r="C265" s="175" t="s">
        <v>238</v>
      </c>
      <c r="D265" s="175" t="s">
        <v>130</v>
      </c>
      <c r="E265" s="176" t="s">
        <v>534</v>
      </c>
      <c r="F265" s="177" t="s">
        <v>535</v>
      </c>
      <c r="G265" s="178" t="s">
        <v>237</v>
      </c>
      <c r="H265" s="179">
        <v>320</v>
      </c>
      <c r="I265" s="180"/>
      <c r="J265" s="181">
        <f>ROUND(I265*H265,2)</f>
        <v>0</v>
      </c>
      <c r="K265" s="177" t="s">
        <v>134</v>
      </c>
      <c r="L265" s="43"/>
      <c r="M265" s="182" t="s">
        <v>19</v>
      </c>
      <c r="N265" s="183" t="s">
        <v>43</v>
      </c>
      <c r="O265" s="83"/>
      <c r="P265" s="184">
        <f>O265*H265</f>
        <v>0</v>
      </c>
      <c r="Q265" s="184">
        <v>0</v>
      </c>
      <c r="R265" s="184">
        <f>Q265*H265</f>
        <v>0</v>
      </c>
      <c r="S265" s="184">
        <v>0</v>
      </c>
      <c r="T265" s="185">
        <f>S265*H265</f>
        <v>0</v>
      </c>
      <c r="U265" s="37"/>
      <c r="V265" s="37"/>
      <c r="W265" s="37"/>
      <c r="X265" s="37"/>
      <c r="Y265" s="37"/>
      <c r="Z265" s="37"/>
      <c r="AA265" s="37"/>
      <c r="AB265" s="37"/>
      <c r="AC265" s="37"/>
      <c r="AD265" s="37"/>
      <c r="AE265" s="37"/>
      <c r="AR265" s="186" t="s">
        <v>135</v>
      </c>
      <c r="AT265" s="186" t="s">
        <v>130</v>
      </c>
      <c r="AU265" s="186" t="s">
        <v>72</v>
      </c>
      <c r="AY265" s="16" t="s">
        <v>136</v>
      </c>
      <c r="BE265" s="187">
        <f>IF(N265="základní",J265,0)</f>
        <v>0</v>
      </c>
      <c r="BF265" s="187">
        <f>IF(N265="snížená",J265,0)</f>
        <v>0</v>
      </c>
      <c r="BG265" s="187">
        <f>IF(N265="zákl. přenesená",J265,0)</f>
        <v>0</v>
      </c>
      <c r="BH265" s="187">
        <f>IF(N265="sníž. přenesená",J265,0)</f>
        <v>0</v>
      </c>
      <c r="BI265" s="187">
        <f>IF(N265="nulová",J265,0)</f>
        <v>0</v>
      </c>
      <c r="BJ265" s="16" t="s">
        <v>80</v>
      </c>
      <c r="BK265" s="187">
        <f>ROUND(I265*H265,2)</f>
        <v>0</v>
      </c>
      <c r="BL265" s="16" t="s">
        <v>135</v>
      </c>
      <c r="BM265" s="186" t="s">
        <v>330</v>
      </c>
    </row>
    <row r="266" s="10" customFormat="1">
      <c r="A266" s="10"/>
      <c r="B266" s="188"/>
      <c r="C266" s="189"/>
      <c r="D266" s="190" t="s">
        <v>137</v>
      </c>
      <c r="E266" s="191" t="s">
        <v>19</v>
      </c>
      <c r="F266" s="192" t="s">
        <v>536</v>
      </c>
      <c r="G266" s="189"/>
      <c r="H266" s="191" t="s">
        <v>19</v>
      </c>
      <c r="I266" s="193"/>
      <c r="J266" s="189"/>
      <c r="K266" s="189"/>
      <c r="L266" s="194"/>
      <c r="M266" s="195"/>
      <c r="N266" s="196"/>
      <c r="O266" s="196"/>
      <c r="P266" s="196"/>
      <c r="Q266" s="196"/>
      <c r="R266" s="196"/>
      <c r="S266" s="196"/>
      <c r="T266" s="197"/>
      <c r="U266" s="10"/>
      <c r="V266" s="10"/>
      <c r="W266" s="10"/>
      <c r="X266" s="10"/>
      <c r="Y266" s="10"/>
      <c r="Z266" s="10"/>
      <c r="AA266" s="10"/>
      <c r="AB266" s="10"/>
      <c r="AC266" s="10"/>
      <c r="AD266" s="10"/>
      <c r="AE266" s="10"/>
      <c r="AT266" s="198" t="s">
        <v>137</v>
      </c>
      <c r="AU266" s="198" t="s">
        <v>72</v>
      </c>
      <c r="AV266" s="10" t="s">
        <v>80</v>
      </c>
      <c r="AW266" s="10" t="s">
        <v>33</v>
      </c>
      <c r="AX266" s="10" t="s">
        <v>72</v>
      </c>
      <c r="AY266" s="198" t="s">
        <v>136</v>
      </c>
    </row>
    <row r="267" s="10" customFormat="1">
      <c r="A267" s="10"/>
      <c r="B267" s="188"/>
      <c r="C267" s="189"/>
      <c r="D267" s="190" t="s">
        <v>137</v>
      </c>
      <c r="E267" s="191" t="s">
        <v>19</v>
      </c>
      <c r="F267" s="192" t="s">
        <v>537</v>
      </c>
      <c r="G267" s="189"/>
      <c r="H267" s="191" t="s">
        <v>19</v>
      </c>
      <c r="I267" s="193"/>
      <c r="J267" s="189"/>
      <c r="K267" s="189"/>
      <c r="L267" s="194"/>
      <c r="M267" s="195"/>
      <c r="N267" s="196"/>
      <c r="O267" s="196"/>
      <c r="P267" s="196"/>
      <c r="Q267" s="196"/>
      <c r="R267" s="196"/>
      <c r="S267" s="196"/>
      <c r="T267" s="197"/>
      <c r="U267" s="10"/>
      <c r="V267" s="10"/>
      <c r="W267" s="10"/>
      <c r="X267" s="10"/>
      <c r="Y267" s="10"/>
      <c r="Z267" s="10"/>
      <c r="AA267" s="10"/>
      <c r="AB267" s="10"/>
      <c r="AC267" s="10"/>
      <c r="AD267" s="10"/>
      <c r="AE267" s="10"/>
      <c r="AT267" s="198" t="s">
        <v>137</v>
      </c>
      <c r="AU267" s="198" t="s">
        <v>72</v>
      </c>
      <c r="AV267" s="10" t="s">
        <v>80</v>
      </c>
      <c r="AW267" s="10" t="s">
        <v>33</v>
      </c>
      <c r="AX267" s="10" t="s">
        <v>72</v>
      </c>
      <c r="AY267" s="198" t="s">
        <v>136</v>
      </c>
    </row>
    <row r="268" s="11" customFormat="1">
      <c r="A268" s="11"/>
      <c r="B268" s="199"/>
      <c r="C268" s="200"/>
      <c r="D268" s="190" t="s">
        <v>137</v>
      </c>
      <c r="E268" s="201" t="s">
        <v>19</v>
      </c>
      <c r="F268" s="202" t="s">
        <v>538</v>
      </c>
      <c r="G268" s="200"/>
      <c r="H268" s="203">
        <v>320</v>
      </c>
      <c r="I268" s="204"/>
      <c r="J268" s="200"/>
      <c r="K268" s="200"/>
      <c r="L268" s="205"/>
      <c r="M268" s="206"/>
      <c r="N268" s="207"/>
      <c r="O268" s="207"/>
      <c r="P268" s="207"/>
      <c r="Q268" s="207"/>
      <c r="R268" s="207"/>
      <c r="S268" s="207"/>
      <c r="T268" s="208"/>
      <c r="U268" s="11"/>
      <c r="V268" s="11"/>
      <c r="W268" s="11"/>
      <c r="X268" s="11"/>
      <c r="Y268" s="11"/>
      <c r="Z268" s="11"/>
      <c r="AA268" s="11"/>
      <c r="AB268" s="11"/>
      <c r="AC268" s="11"/>
      <c r="AD268" s="11"/>
      <c r="AE268" s="11"/>
      <c r="AT268" s="209" t="s">
        <v>137</v>
      </c>
      <c r="AU268" s="209" t="s">
        <v>72</v>
      </c>
      <c r="AV268" s="11" t="s">
        <v>82</v>
      </c>
      <c r="AW268" s="11" t="s">
        <v>33</v>
      </c>
      <c r="AX268" s="11" t="s">
        <v>72</v>
      </c>
      <c r="AY268" s="209" t="s">
        <v>136</v>
      </c>
    </row>
    <row r="269" s="12" customFormat="1">
      <c r="A269" s="12"/>
      <c r="B269" s="210"/>
      <c r="C269" s="211"/>
      <c r="D269" s="190" t="s">
        <v>137</v>
      </c>
      <c r="E269" s="212" t="s">
        <v>19</v>
      </c>
      <c r="F269" s="213" t="s">
        <v>140</v>
      </c>
      <c r="G269" s="211"/>
      <c r="H269" s="214">
        <v>320</v>
      </c>
      <c r="I269" s="215"/>
      <c r="J269" s="211"/>
      <c r="K269" s="211"/>
      <c r="L269" s="216"/>
      <c r="M269" s="217"/>
      <c r="N269" s="218"/>
      <c r="O269" s="218"/>
      <c r="P269" s="218"/>
      <c r="Q269" s="218"/>
      <c r="R269" s="218"/>
      <c r="S269" s="218"/>
      <c r="T269" s="219"/>
      <c r="U269" s="12"/>
      <c r="V269" s="12"/>
      <c r="W269" s="12"/>
      <c r="X269" s="12"/>
      <c r="Y269" s="12"/>
      <c r="Z269" s="12"/>
      <c r="AA269" s="12"/>
      <c r="AB269" s="12"/>
      <c r="AC269" s="12"/>
      <c r="AD269" s="12"/>
      <c r="AE269" s="12"/>
      <c r="AT269" s="220" t="s">
        <v>137</v>
      </c>
      <c r="AU269" s="220" t="s">
        <v>72</v>
      </c>
      <c r="AV269" s="12" t="s">
        <v>135</v>
      </c>
      <c r="AW269" s="12" t="s">
        <v>33</v>
      </c>
      <c r="AX269" s="12" t="s">
        <v>80</v>
      </c>
      <c r="AY269" s="220" t="s">
        <v>136</v>
      </c>
    </row>
    <row r="270" s="2" customFormat="1" ht="21.75" customHeight="1">
      <c r="A270" s="37"/>
      <c r="B270" s="38"/>
      <c r="C270" s="175" t="s">
        <v>168</v>
      </c>
      <c r="D270" s="175" t="s">
        <v>130</v>
      </c>
      <c r="E270" s="176" t="s">
        <v>539</v>
      </c>
      <c r="F270" s="177" t="s">
        <v>540</v>
      </c>
      <c r="G270" s="178" t="s">
        <v>237</v>
      </c>
      <c r="H270" s="179">
        <v>320</v>
      </c>
      <c r="I270" s="180"/>
      <c r="J270" s="181">
        <f>ROUND(I270*H270,2)</f>
        <v>0</v>
      </c>
      <c r="K270" s="177" t="s">
        <v>134</v>
      </c>
      <c r="L270" s="43"/>
      <c r="M270" s="182" t="s">
        <v>19</v>
      </c>
      <c r="N270" s="183" t="s">
        <v>43</v>
      </c>
      <c r="O270" s="83"/>
      <c r="P270" s="184">
        <f>O270*H270</f>
        <v>0</v>
      </c>
      <c r="Q270" s="184">
        <v>0</v>
      </c>
      <c r="R270" s="184">
        <f>Q270*H270</f>
        <v>0</v>
      </c>
      <c r="S270" s="184">
        <v>0</v>
      </c>
      <c r="T270" s="185">
        <f>S270*H270</f>
        <v>0</v>
      </c>
      <c r="U270" s="37"/>
      <c r="V270" s="37"/>
      <c r="W270" s="37"/>
      <c r="X270" s="37"/>
      <c r="Y270" s="37"/>
      <c r="Z270" s="37"/>
      <c r="AA270" s="37"/>
      <c r="AB270" s="37"/>
      <c r="AC270" s="37"/>
      <c r="AD270" s="37"/>
      <c r="AE270" s="37"/>
      <c r="AR270" s="186" t="s">
        <v>135</v>
      </c>
      <c r="AT270" s="186" t="s">
        <v>130</v>
      </c>
      <c r="AU270" s="186" t="s">
        <v>72</v>
      </c>
      <c r="AY270" s="16" t="s">
        <v>136</v>
      </c>
      <c r="BE270" s="187">
        <f>IF(N270="základní",J270,0)</f>
        <v>0</v>
      </c>
      <c r="BF270" s="187">
        <f>IF(N270="snížená",J270,0)</f>
        <v>0</v>
      </c>
      <c r="BG270" s="187">
        <f>IF(N270="zákl. přenesená",J270,0)</f>
        <v>0</v>
      </c>
      <c r="BH270" s="187">
        <f>IF(N270="sníž. přenesená",J270,0)</f>
        <v>0</v>
      </c>
      <c r="BI270" s="187">
        <f>IF(N270="nulová",J270,0)</f>
        <v>0</v>
      </c>
      <c r="BJ270" s="16" t="s">
        <v>80</v>
      </c>
      <c r="BK270" s="187">
        <f>ROUND(I270*H270,2)</f>
        <v>0</v>
      </c>
      <c r="BL270" s="16" t="s">
        <v>135</v>
      </c>
      <c r="BM270" s="186" t="s">
        <v>333</v>
      </c>
    </row>
    <row r="271" s="11" customFormat="1">
      <c r="A271" s="11"/>
      <c r="B271" s="199"/>
      <c r="C271" s="200"/>
      <c r="D271" s="190" t="s">
        <v>137</v>
      </c>
      <c r="E271" s="201" t="s">
        <v>19</v>
      </c>
      <c r="F271" s="202" t="s">
        <v>538</v>
      </c>
      <c r="G271" s="200"/>
      <c r="H271" s="203">
        <v>320</v>
      </c>
      <c r="I271" s="204"/>
      <c r="J271" s="200"/>
      <c r="K271" s="200"/>
      <c r="L271" s="205"/>
      <c r="M271" s="206"/>
      <c r="N271" s="207"/>
      <c r="O271" s="207"/>
      <c r="P271" s="207"/>
      <c r="Q271" s="207"/>
      <c r="R271" s="207"/>
      <c r="S271" s="207"/>
      <c r="T271" s="208"/>
      <c r="U271" s="11"/>
      <c r="V271" s="11"/>
      <c r="W271" s="11"/>
      <c r="X271" s="11"/>
      <c r="Y271" s="11"/>
      <c r="Z271" s="11"/>
      <c r="AA271" s="11"/>
      <c r="AB271" s="11"/>
      <c r="AC271" s="11"/>
      <c r="AD271" s="11"/>
      <c r="AE271" s="11"/>
      <c r="AT271" s="209" t="s">
        <v>137</v>
      </c>
      <c r="AU271" s="209" t="s">
        <v>72</v>
      </c>
      <c r="AV271" s="11" t="s">
        <v>82</v>
      </c>
      <c r="AW271" s="11" t="s">
        <v>33</v>
      </c>
      <c r="AX271" s="11" t="s">
        <v>72</v>
      </c>
      <c r="AY271" s="209" t="s">
        <v>136</v>
      </c>
    </row>
    <row r="272" s="12" customFormat="1">
      <c r="A272" s="12"/>
      <c r="B272" s="210"/>
      <c r="C272" s="211"/>
      <c r="D272" s="190" t="s">
        <v>137</v>
      </c>
      <c r="E272" s="212" t="s">
        <v>19</v>
      </c>
      <c r="F272" s="213" t="s">
        <v>140</v>
      </c>
      <c r="G272" s="211"/>
      <c r="H272" s="214">
        <v>320</v>
      </c>
      <c r="I272" s="215"/>
      <c r="J272" s="211"/>
      <c r="K272" s="211"/>
      <c r="L272" s="216"/>
      <c r="M272" s="217"/>
      <c r="N272" s="218"/>
      <c r="O272" s="218"/>
      <c r="P272" s="218"/>
      <c r="Q272" s="218"/>
      <c r="R272" s="218"/>
      <c r="S272" s="218"/>
      <c r="T272" s="219"/>
      <c r="U272" s="12"/>
      <c r="V272" s="12"/>
      <c r="W272" s="12"/>
      <c r="X272" s="12"/>
      <c r="Y272" s="12"/>
      <c r="Z272" s="12"/>
      <c r="AA272" s="12"/>
      <c r="AB272" s="12"/>
      <c r="AC272" s="12"/>
      <c r="AD272" s="12"/>
      <c r="AE272" s="12"/>
      <c r="AT272" s="220" t="s">
        <v>137</v>
      </c>
      <c r="AU272" s="220" t="s">
        <v>72</v>
      </c>
      <c r="AV272" s="12" t="s">
        <v>135</v>
      </c>
      <c r="AW272" s="12" t="s">
        <v>33</v>
      </c>
      <c r="AX272" s="12" t="s">
        <v>80</v>
      </c>
      <c r="AY272" s="220" t="s">
        <v>136</v>
      </c>
    </row>
    <row r="273" s="2" customFormat="1" ht="16.5" customHeight="1">
      <c r="A273" s="37"/>
      <c r="B273" s="38"/>
      <c r="C273" s="175" t="s">
        <v>244</v>
      </c>
      <c r="D273" s="175" t="s">
        <v>130</v>
      </c>
      <c r="E273" s="176" t="s">
        <v>541</v>
      </c>
      <c r="F273" s="177" t="s">
        <v>542</v>
      </c>
      <c r="G273" s="178" t="s">
        <v>237</v>
      </c>
      <c r="H273" s="179">
        <v>259.02999999999997</v>
      </c>
      <c r="I273" s="180"/>
      <c r="J273" s="181">
        <f>ROUND(I273*H273,2)</f>
        <v>0</v>
      </c>
      <c r="K273" s="177" t="s">
        <v>134</v>
      </c>
      <c r="L273" s="43"/>
      <c r="M273" s="182" t="s">
        <v>19</v>
      </c>
      <c r="N273" s="183" t="s">
        <v>43</v>
      </c>
      <c r="O273" s="83"/>
      <c r="P273" s="184">
        <f>O273*H273</f>
        <v>0</v>
      </c>
      <c r="Q273" s="184">
        <v>0</v>
      </c>
      <c r="R273" s="184">
        <f>Q273*H273</f>
        <v>0</v>
      </c>
      <c r="S273" s="184">
        <v>0</v>
      </c>
      <c r="T273" s="185">
        <f>S273*H273</f>
        <v>0</v>
      </c>
      <c r="U273" s="37"/>
      <c r="V273" s="37"/>
      <c r="W273" s="37"/>
      <c r="X273" s="37"/>
      <c r="Y273" s="37"/>
      <c r="Z273" s="37"/>
      <c r="AA273" s="37"/>
      <c r="AB273" s="37"/>
      <c r="AC273" s="37"/>
      <c r="AD273" s="37"/>
      <c r="AE273" s="37"/>
      <c r="AR273" s="186" t="s">
        <v>135</v>
      </c>
      <c r="AT273" s="186" t="s">
        <v>130</v>
      </c>
      <c r="AU273" s="186" t="s">
        <v>72</v>
      </c>
      <c r="AY273" s="16" t="s">
        <v>136</v>
      </c>
      <c r="BE273" s="187">
        <f>IF(N273="základní",J273,0)</f>
        <v>0</v>
      </c>
      <c r="BF273" s="187">
        <f>IF(N273="snížená",J273,0)</f>
        <v>0</v>
      </c>
      <c r="BG273" s="187">
        <f>IF(N273="zákl. přenesená",J273,0)</f>
        <v>0</v>
      </c>
      <c r="BH273" s="187">
        <f>IF(N273="sníž. přenesená",J273,0)</f>
        <v>0</v>
      </c>
      <c r="BI273" s="187">
        <f>IF(N273="nulová",J273,0)</f>
        <v>0</v>
      </c>
      <c r="BJ273" s="16" t="s">
        <v>80</v>
      </c>
      <c r="BK273" s="187">
        <f>ROUND(I273*H273,2)</f>
        <v>0</v>
      </c>
      <c r="BL273" s="16" t="s">
        <v>135</v>
      </c>
      <c r="BM273" s="186" t="s">
        <v>336</v>
      </c>
    </row>
    <row r="274" s="10" customFormat="1">
      <c r="A274" s="10"/>
      <c r="B274" s="188"/>
      <c r="C274" s="189"/>
      <c r="D274" s="190" t="s">
        <v>137</v>
      </c>
      <c r="E274" s="191" t="s">
        <v>19</v>
      </c>
      <c r="F274" s="192" t="s">
        <v>450</v>
      </c>
      <c r="G274" s="189"/>
      <c r="H274" s="191" t="s">
        <v>19</v>
      </c>
      <c r="I274" s="193"/>
      <c r="J274" s="189"/>
      <c r="K274" s="189"/>
      <c r="L274" s="194"/>
      <c r="M274" s="195"/>
      <c r="N274" s="196"/>
      <c r="O274" s="196"/>
      <c r="P274" s="196"/>
      <c r="Q274" s="196"/>
      <c r="R274" s="196"/>
      <c r="S274" s="196"/>
      <c r="T274" s="197"/>
      <c r="U274" s="10"/>
      <c r="V274" s="10"/>
      <c r="W274" s="10"/>
      <c r="X274" s="10"/>
      <c r="Y274" s="10"/>
      <c r="Z274" s="10"/>
      <c r="AA274" s="10"/>
      <c r="AB274" s="10"/>
      <c r="AC274" s="10"/>
      <c r="AD274" s="10"/>
      <c r="AE274" s="10"/>
      <c r="AT274" s="198" t="s">
        <v>137</v>
      </c>
      <c r="AU274" s="198" t="s">
        <v>72</v>
      </c>
      <c r="AV274" s="10" t="s">
        <v>80</v>
      </c>
      <c r="AW274" s="10" t="s">
        <v>33</v>
      </c>
      <c r="AX274" s="10" t="s">
        <v>72</v>
      </c>
      <c r="AY274" s="198" t="s">
        <v>136</v>
      </c>
    </row>
    <row r="275" s="10" customFormat="1">
      <c r="A275" s="10"/>
      <c r="B275" s="188"/>
      <c r="C275" s="189"/>
      <c r="D275" s="190" t="s">
        <v>137</v>
      </c>
      <c r="E275" s="191" t="s">
        <v>19</v>
      </c>
      <c r="F275" s="192" t="s">
        <v>451</v>
      </c>
      <c r="G275" s="189"/>
      <c r="H275" s="191" t="s">
        <v>19</v>
      </c>
      <c r="I275" s="193"/>
      <c r="J275" s="189"/>
      <c r="K275" s="189"/>
      <c r="L275" s="194"/>
      <c r="M275" s="195"/>
      <c r="N275" s="196"/>
      <c r="O275" s="196"/>
      <c r="P275" s="196"/>
      <c r="Q275" s="196"/>
      <c r="R275" s="196"/>
      <c r="S275" s="196"/>
      <c r="T275" s="197"/>
      <c r="U275" s="10"/>
      <c r="V275" s="10"/>
      <c r="W275" s="10"/>
      <c r="X275" s="10"/>
      <c r="Y275" s="10"/>
      <c r="Z275" s="10"/>
      <c r="AA275" s="10"/>
      <c r="AB275" s="10"/>
      <c r="AC275" s="10"/>
      <c r="AD275" s="10"/>
      <c r="AE275" s="10"/>
      <c r="AT275" s="198" t="s">
        <v>137</v>
      </c>
      <c r="AU275" s="198" t="s">
        <v>72</v>
      </c>
      <c r="AV275" s="10" t="s">
        <v>80</v>
      </c>
      <c r="AW275" s="10" t="s">
        <v>33</v>
      </c>
      <c r="AX275" s="10" t="s">
        <v>72</v>
      </c>
      <c r="AY275" s="198" t="s">
        <v>136</v>
      </c>
    </row>
    <row r="276" s="10" customFormat="1">
      <c r="A276" s="10"/>
      <c r="B276" s="188"/>
      <c r="C276" s="189"/>
      <c r="D276" s="190" t="s">
        <v>137</v>
      </c>
      <c r="E276" s="191" t="s">
        <v>19</v>
      </c>
      <c r="F276" s="192" t="s">
        <v>452</v>
      </c>
      <c r="G276" s="189"/>
      <c r="H276" s="191" t="s">
        <v>19</v>
      </c>
      <c r="I276" s="193"/>
      <c r="J276" s="189"/>
      <c r="K276" s="189"/>
      <c r="L276" s="194"/>
      <c r="M276" s="195"/>
      <c r="N276" s="196"/>
      <c r="O276" s="196"/>
      <c r="P276" s="196"/>
      <c r="Q276" s="196"/>
      <c r="R276" s="196"/>
      <c r="S276" s="196"/>
      <c r="T276" s="197"/>
      <c r="U276" s="10"/>
      <c r="V276" s="10"/>
      <c r="W276" s="10"/>
      <c r="X276" s="10"/>
      <c r="Y276" s="10"/>
      <c r="Z276" s="10"/>
      <c r="AA276" s="10"/>
      <c r="AB276" s="10"/>
      <c r="AC276" s="10"/>
      <c r="AD276" s="10"/>
      <c r="AE276" s="10"/>
      <c r="AT276" s="198" t="s">
        <v>137</v>
      </c>
      <c r="AU276" s="198" t="s">
        <v>72</v>
      </c>
      <c r="AV276" s="10" t="s">
        <v>80</v>
      </c>
      <c r="AW276" s="10" t="s">
        <v>33</v>
      </c>
      <c r="AX276" s="10" t="s">
        <v>72</v>
      </c>
      <c r="AY276" s="198" t="s">
        <v>136</v>
      </c>
    </row>
    <row r="277" s="10" customFormat="1">
      <c r="A277" s="10"/>
      <c r="B277" s="188"/>
      <c r="C277" s="189"/>
      <c r="D277" s="190" t="s">
        <v>137</v>
      </c>
      <c r="E277" s="191" t="s">
        <v>19</v>
      </c>
      <c r="F277" s="192" t="s">
        <v>453</v>
      </c>
      <c r="G277" s="189"/>
      <c r="H277" s="191" t="s">
        <v>19</v>
      </c>
      <c r="I277" s="193"/>
      <c r="J277" s="189"/>
      <c r="K277" s="189"/>
      <c r="L277" s="194"/>
      <c r="M277" s="195"/>
      <c r="N277" s="196"/>
      <c r="O277" s="196"/>
      <c r="P277" s="196"/>
      <c r="Q277" s="196"/>
      <c r="R277" s="196"/>
      <c r="S277" s="196"/>
      <c r="T277" s="197"/>
      <c r="U277" s="10"/>
      <c r="V277" s="10"/>
      <c r="W277" s="10"/>
      <c r="X277" s="10"/>
      <c r="Y277" s="10"/>
      <c r="Z277" s="10"/>
      <c r="AA277" s="10"/>
      <c r="AB277" s="10"/>
      <c r="AC277" s="10"/>
      <c r="AD277" s="10"/>
      <c r="AE277" s="10"/>
      <c r="AT277" s="198" t="s">
        <v>137</v>
      </c>
      <c r="AU277" s="198" t="s">
        <v>72</v>
      </c>
      <c r="AV277" s="10" t="s">
        <v>80</v>
      </c>
      <c r="AW277" s="10" t="s">
        <v>33</v>
      </c>
      <c r="AX277" s="10" t="s">
        <v>72</v>
      </c>
      <c r="AY277" s="198" t="s">
        <v>136</v>
      </c>
    </row>
    <row r="278" s="10" customFormat="1">
      <c r="A278" s="10"/>
      <c r="B278" s="188"/>
      <c r="C278" s="189"/>
      <c r="D278" s="190" t="s">
        <v>137</v>
      </c>
      <c r="E278" s="191" t="s">
        <v>19</v>
      </c>
      <c r="F278" s="192" t="s">
        <v>454</v>
      </c>
      <c r="G278" s="189"/>
      <c r="H278" s="191" t="s">
        <v>19</v>
      </c>
      <c r="I278" s="193"/>
      <c r="J278" s="189"/>
      <c r="K278" s="189"/>
      <c r="L278" s="194"/>
      <c r="M278" s="195"/>
      <c r="N278" s="196"/>
      <c r="O278" s="196"/>
      <c r="P278" s="196"/>
      <c r="Q278" s="196"/>
      <c r="R278" s="196"/>
      <c r="S278" s="196"/>
      <c r="T278" s="197"/>
      <c r="U278" s="10"/>
      <c r="V278" s="10"/>
      <c r="W278" s="10"/>
      <c r="X278" s="10"/>
      <c r="Y278" s="10"/>
      <c r="Z278" s="10"/>
      <c r="AA278" s="10"/>
      <c r="AB278" s="10"/>
      <c r="AC278" s="10"/>
      <c r="AD278" s="10"/>
      <c r="AE278" s="10"/>
      <c r="AT278" s="198" t="s">
        <v>137</v>
      </c>
      <c r="AU278" s="198" t="s">
        <v>72</v>
      </c>
      <c r="AV278" s="10" t="s">
        <v>80</v>
      </c>
      <c r="AW278" s="10" t="s">
        <v>33</v>
      </c>
      <c r="AX278" s="10" t="s">
        <v>72</v>
      </c>
      <c r="AY278" s="198" t="s">
        <v>136</v>
      </c>
    </row>
    <row r="279" s="11" customFormat="1">
      <c r="A279" s="11"/>
      <c r="B279" s="199"/>
      <c r="C279" s="200"/>
      <c r="D279" s="190" t="s">
        <v>137</v>
      </c>
      <c r="E279" s="201" t="s">
        <v>19</v>
      </c>
      <c r="F279" s="202" t="s">
        <v>455</v>
      </c>
      <c r="G279" s="200"/>
      <c r="H279" s="203">
        <v>259.02999999999997</v>
      </c>
      <c r="I279" s="204"/>
      <c r="J279" s="200"/>
      <c r="K279" s="200"/>
      <c r="L279" s="205"/>
      <c r="M279" s="206"/>
      <c r="N279" s="207"/>
      <c r="O279" s="207"/>
      <c r="P279" s="207"/>
      <c r="Q279" s="207"/>
      <c r="R279" s="207"/>
      <c r="S279" s="207"/>
      <c r="T279" s="208"/>
      <c r="U279" s="11"/>
      <c r="V279" s="11"/>
      <c r="W279" s="11"/>
      <c r="X279" s="11"/>
      <c r="Y279" s="11"/>
      <c r="Z279" s="11"/>
      <c r="AA279" s="11"/>
      <c r="AB279" s="11"/>
      <c r="AC279" s="11"/>
      <c r="AD279" s="11"/>
      <c r="AE279" s="11"/>
      <c r="AT279" s="209" t="s">
        <v>137</v>
      </c>
      <c r="AU279" s="209" t="s">
        <v>72</v>
      </c>
      <c r="AV279" s="11" t="s">
        <v>82</v>
      </c>
      <c r="AW279" s="11" t="s">
        <v>33</v>
      </c>
      <c r="AX279" s="11" t="s">
        <v>72</v>
      </c>
      <c r="AY279" s="209" t="s">
        <v>136</v>
      </c>
    </row>
    <row r="280" s="12" customFormat="1">
      <c r="A280" s="12"/>
      <c r="B280" s="210"/>
      <c r="C280" s="211"/>
      <c r="D280" s="190" t="s">
        <v>137</v>
      </c>
      <c r="E280" s="212" t="s">
        <v>19</v>
      </c>
      <c r="F280" s="213" t="s">
        <v>140</v>
      </c>
      <c r="G280" s="211"/>
      <c r="H280" s="214">
        <v>259.02999999999997</v>
      </c>
      <c r="I280" s="215"/>
      <c r="J280" s="211"/>
      <c r="K280" s="211"/>
      <c r="L280" s="216"/>
      <c r="M280" s="217"/>
      <c r="N280" s="218"/>
      <c r="O280" s="218"/>
      <c r="P280" s="218"/>
      <c r="Q280" s="218"/>
      <c r="R280" s="218"/>
      <c r="S280" s="218"/>
      <c r="T280" s="219"/>
      <c r="U280" s="12"/>
      <c r="V280" s="12"/>
      <c r="W280" s="12"/>
      <c r="X280" s="12"/>
      <c r="Y280" s="12"/>
      <c r="Z280" s="12"/>
      <c r="AA280" s="12"/>
      <c r="AB280" s="12"/>
      <c r="AC280" s="12"/>
      <c r="AD280" s="12"/>
      <c r="AE280" s="12"/>
      <c r="AT280" s="220" t="s">
        <v>137</v>
      </c>
      <c r="AU280" s="220" t="s">
        <v>72</v>
      </c>
      <c r="AV280" s="12" t="s">
        <v>135</v>
      </c>
      <c r="AW280" s="12" t="s">
        <v>33</v>
      </c>
      <c r="AX280" s="12" t="s">
        <v>80</v>
      </c>
      <c r="AY280" s="220" t="s">
        <v>136</v>
      </c>
    </row>
    <row r="281" s="2" customFormat="1" ht="16.5" customHeight="1">
      <c r="A281" s="37"/>
      <c r="B281" s="38"/>
      <c r="C281" s="175" t="s">
        <v>337</v>
      </c>
      <c r="D281" s="175" t="s">
        <v>130</v>
      </c>
      <c r="E281" s="176" t="s">
        <v>543</v>
      </c>
      <c r="F281" s="177" t="s">
        <v>544</v>
      </c>
      <c r="G281" s="178" t="s">
        <v>237</v>
      </c>
      <c r="H281" s="179">
        <v>259.02999999999997</v>
      </c>
      <c r="I281" s="180"/>
      <c r="J281" s="181">
        <f>ROUND(I281*H281,2)</f>
        <v>0</v>
      </c>
      <c r="K281" s="177" t="s">
        <v>134</v>
      </c>
      <c r="L281" s="43"/>
      <c r="M281" s="182" t="s">
        <v>19</v>
      </c>
      <c r="N281" s="183" t="s">
        <v>43</v>
      </c>
      <c r="O281" s="83"/>
      <c r="P281" s="184">
        <f>O281*H281</f>
        <v>0</v>
      </c>
      <c r="Q281" s="184">
        <v>0</v>
      </c>
      <c r="R281" s="184">
        <f>Q281*H281</f>
        <v>0</v>
      </c>
      <c r="S281" s="184">
        <v>0</v>
      </c>
      <c r="T281" s="185">
        <f>S281*H281</f>
        <v>0</v>
      </c>
      <c r="U281" s="37"/>
      <c r="V281" s="37"/>
      <c r="W281" s="37"/>
      <c r="X281" s="37"/>
      <c r="Y281" s="37"/>
      <c r="Z281" s="37"/>
      <c r="AA281" s="37"/>
      <c r="AB281" s="37"/>
      <c r="AC281" s="37"/>
      <c r="AD281" s="37"/>
      <c r="AE281" s="37"/>
      <c r="AR281" s="186" t="s">
        <v>135</v>
      </c>
      <c r="AT281" s="186" t="s">
        <v>130</v>
      </c>
      <c r="AU281" s="186" t="s">
        <v>72</v>
      </c>
      <c r="AY281" s="16" t="s">
        <v>136</v>
      </c>
      <c r="BE281" s="187">
        <f>IF(N281="základní",J281,0)</f>
        <v>0</v>
      </c>
      <c r="BF281" s="187">
        <f>IF(N281="snížená",J281,0)</f>
        <v>0</v>
      </c>
      <c r="BG281" s="187">
        <f>IF(N281="zákl. přenesená",J281,0)</f>
        <v>0</v>
      </c>
      <c r="BH281" s="187">
        <f>IF(N281="sníž. přenesená",J281,0)</f>
        <v>0</v>
      </c>
      <c r="BI281" s="187">
        <f>IF(N281="nulová",J281,0)</f>
        <v>0</v>
      </c>
      <c r="BJ281" s="16" t="s">
        <v>80</v>
      </c>
      <c r="BK281" s="187">
        <f>ROUND(I281*H281,2)</f>
        <v>0</v>
      </c>
      <c r="BL281" s="16" t="s">
        <v>135</v>
      </c>
      <c r="BM281" s="186" t="s">
        <v>340</v>
      </c>
    </row>
    <row r="282" s="11" customFormat="1">
      <c r="A282" s="11"/>
      <c r="B282" s="199"/>
      <c r="C282" s="200"/>
      <c r="D282" s="190" t="s">
        <v>137</v>
      </c>
      <c r="E282" s="201" t="s">
        <v>19</v>
      </c>
      <c r="F282" s="202" t="s">
        <v>455</v>
      </c>
      <c r="G282" s="200"/>
      <c r="H282" s="203">
        <v>259.02999999999997</v>
      </c>
      <c r="I282" s="204"/>
      <c r="J282" s="200"/>
      <c r="K282" s="200"/>
      <c r="L282" s="205"/>
      <c r="M282" s="206"/>
      <c r="N282" s="207"/>
      <c r="O282" s="207"/>
      <c r="P282" s="207"/>
      <c r="Q282" s="207"/>
      <c r="R282" s="207"/>
      <c r="S282" s="207"/>
      <c r="T282" s="208"/>
      <c r="U282" s="11"/>
      <c r="V282" s="11"/>
      <c r="W282" s="11"/>
      <c r="X282" s="11"/>
      <c r="Y282" s="11"/>
      <c r="Z282" s="11"/>
      <c r="AA282" s="11"/>
      <c r="AB282" s="11"/>
      <c r="AC282" s="11"/>
      <c r="AD282" s="11"/>
      <c r="AE282" s="11"/>
      <c r="AT282" s="209" t="s">
        <v>137</v>
      </c>
      <c r="AU282" s="209" t="s">
        <v>72</v>
      </c>
      <c r="AV282" s="11" t="s">
        <v>82</v>
      </c>
      <c r="AW282" s="11" t="s">
        <v>33</v>
      </c>
      <c r="AX282" s="11" t="s">
        <v>72</v>
      </c>
      <c r="AY282" s="209" t="s">
        <v>136</v>
      </c>
    </row>
    <row r="283" s="12" customFormat="1">
      <c r="A283" s="12"/>
      <c r="B283" s="210"/>
      <c r="C283" s="211"/>
      <c r="D283" s="190" t="s">
        <v>137</v>
      </c>
      <c r="E283" s="212" t="s">
        <v>19</v>
      </c>
      <c r="F283" s="213" t="s">
        <v>140</v>
      </c>
      <c r="G283" s="211"/>
      <c r="H283" s="214">
        <v>259.02999999999997</v>
      </c>
      <c r="I283" s="215"/>
      <c r="J283" s="211"/>
      <c r="K283" s="211"/>
      <c r="L283" s="216"/>
      <c r="M283" s="217"/>
      <c r="N283" s="218"/>
      <c r="O283" s="218"/>
      <c r="P283" s="218"/>
      <c r="Q283" s="218"/>
      <c r="R283" s="218"/>
      <c r="S283" s="218"/>
      <c r="T283" s="219"/>
      <c r="U283" s="12"/>
      <c r="V283" s="12"/>
      <c r="W283" s="12"/>
      <c r="X283" s="12"/>
      <c r="Y283" s="12"/>
      <c r="Z283" s="12"/>
      <c r="AA283" s="12"/>
      <c r="AB283" s="12"/>
      <c r="AC283" s="12"/>
      <c r="AD283" s="12"/>
      <c r="AE283" s="12"/>
      <c r="AT283" s="220" t="s">
        <v>137</v>
      </c>
      <c r="AU283" s="220" t="s">
        <v>72</v>
      </c>
      <c r="AV283" s="12" t="s">
        <v>135</v>
      </c>
      <c r="AW283" s="12" t="s">
        <v>33</v>
      </c>
      <c r="AX283" s="12" t="s">
        <v>80</v>
      </c>
      <c r="AY283" s="220" t="s">
        <v>136</v>
      </c>
    </row>
    <row r="284" s="2" customFormat="1" ht="24.15" customHeight="1">
      <c r="A284" s="37"/>
      <c r="B284" s="38"/>
      <c r="C284" s="175" t="s">
        <v>249</v>
      </c>
      <c r="D284" s="175" t="s">
        <v>130</v>
      </c>
      <c r="E284" s="176" t="s">
        <v>545</v>
      </c>
      <c r="F284" s="177" t="s">
        <v>546</v>
      </c>
      <c r="G284" s="178" t="s">
        <v>133</v>
      </c>
      <c r="H284" s="179">
        <v>3</v>
      </c>
      <c r="I284" s="180"/>
      <c r="J284" s="181">
        <f>ROUND(I284*H284,2)</f>
        <v>0</v>
      </c>
      <c r="K284" s="177" t="s">
        <v>134</v>
      </c>
      <c r="L284" s="43"/>
      <c r="M284" s="182" t="s">
        <v>19</v>
      </c>
      <c r="N284" s="183" t="s">
        <v>43</v>
      </c>
      <c r="O284" s="83"/>
      <c r="P284" s="184">
        <f>O284*H284</f>
        <v>0</v>
      </c>
      <c r="Q284" s="184">
        <v>0</v>
      </c>
      <c r="R284" s="184">
        <f>Q284*H284</f>
        <v>0</v>
      </c>
      <c r="S284" s="184">
        <v>0</v>
      </c>
      <c r="T284" s="185">
        <f>S284*H284</f>
        <v>0</v>
      </c>
      <c r="U284" s="37"/>
      <c r="V284" s="37"/>
      <c r="W284" s="37"/>
      <c r="X284" s="37"/>
      <c r="Y284" s="37"/>
      <c r="Z284" s="37"/>
      <c r="AA284" s="37"/>
      <c r="AB284" s="37"/>
      <c r="AC284" s="37"/>
      <c r="AD284" s="37"/>
      <c r="AE284" s="37"/>
      <c r="AR284" s="186" t="s">
        <v>135</v>
      </c>
      <c r="AT284" s="186" t="s">
        <v>130</v>
      </c>
      <c r="AU284" s="186" t="s">
        <v>72</v>
      </c>
      <c r="AY284" s="16" t="s">
        <v>136</v>
      </c>
      <c r="BE284" s="187">
        <f>IF(N284="základní",J284,0)</f>
        <v>0</v>
      </c>
      <c r="BF284" s="187">
        <f>IF(N284="snížená",J284,0)</f>
        <v>0</v>
      </c>
      <c r="BG284" s="187">
        <f>IF(N284="zákl. přenesená",J284,0)</f>
        <v>0</v>
      </c>
      <c r="BH284" s="187">
        <f>IF(N284="sníž. přenesená",J284,0)</f>
        <v>0</v>
      </c>
      <c r="BI284" s="187">
        <f>IF(N284="nulová",J284,0)</f>
        <v>0</v>
      </c>
      <c r="BJ284" s="16" t="s">
        <v>80</v>
      </c>
      <c r="BK284" s="187">
        <f>ROUND(I284*H284,2)</f>
        <v>0</v>
      </c>
      <c r="BL284" s="16" t="s">
        <v>135</v>
      </c>
      <c r="BM284" s="186" t="s">
        <v>343</v>
      </c>
    </row>
    <row r="285" s="10" customFormat="1">
      <c r="A285" s="10"/>
      <c r="B285" s="188"/>
      <c r="C285" s="189"/>
      <c r="D285" s="190" t="s">
        <v>137</v>
      </c>
      <c r="E285" s="191" t="s">
        <v>19</v>
      </c>
      <c r="F285" s="192" t="s">
        <v>547</v>
      </c>
      <c r="G285" s="189"/>
      <c r="H285" s="191" t="s">
        <v>19</v>
      </c>
      <c r="I285" s="193"/>
      <c r="J285" s="189"/>
      <c r="K285" s="189"/>
      <c r="L285" s="194"/>
      <c r="M285" s="195"/>
      <c r="N285" s="196"/>
      <c r="O285" s="196"/>
      <c r="P285" s="196"/>
      <c r="Q285" s="196"/>
      <c r="R285" s="196"/>
      <c r="S285" s="196"/>
      <c r="T285" s="197"/>
      <c r="U285" s="10"/>
      <c r="V285" s="10"/>
      <c r="W285" s="10"/>
      <c r="X285" s="10"/>
      <c r="Y285" s="10"/>
      <c r="Z285" s="10"/>
      <c r="AA285" s="10"/>
      <c r="AB285" s="10"/>
      <c r="AC285" s="10"/>
      <c r="AD285" s="10"/>
      <c r="AE285" s="10"/>
      <c r="AT285" s="198" t="s">
        <v>137</v>
      </c>
      <c r="AU285" s="198" t="s">
        <v>72</v>
      </c>
      <c r="AV285" s="10" t="s">
        <v>80</v>
      </c>
      <c r="AW285" s="10" t="s">
        <v>33</v>
      </c>
      <c r="AX285" s="10" t="s">
        <v>72</v>
      </c>
      <c r="AY285" s="198" t="s">
        <v>136</v>
      </c>
    </row>
    <row r="286" s="10" customFormat="1">
      <c r="A286" s="10"/>
      <c r="B286" s="188"/>
      <c r="C286" s="189"/>
      <c r="D286" s="190" t="s">
        <v>137</v>
      </c>
      <c r="E286" s="191" t="s">
        <v>19</v>
      </c>
      <c r="F286" s="192" t="s">
        <v>548</v>
      </c>
      <c r="G286" s="189"/>
      <c r="H286" s="191" t="s">
        <v>19</v>
      </c>
      <c r="I286" s="193"/>
      <c r="J286" s="189"/>
      <c r="K286" s="189"/>
      <c r="L286" s="194"/>
      <c r="M286" s="195"/>
      <c r="N286" s="196"/>
      <c r="O286" s="196"/>
      <c r="P286" s="196"/>
      <c r="Q286" s="196"/>
      <c r="R286" s="196"/>
      <c r="S286" s="196"/>
      <c r="T286" s="197"/>
      <c r="U286" s="10"/>
      <c r="V286" s="10"/>
      <c r="W286" s="10"/>
      <c r="X286" s="10"/>
      <c r="Y286" s="10"/>
      <c r="Z286" s="10"/>
      <c r="AA286" s="10"/>
      <c r="AB286" s="10"/>
      <c r="AC286" s="10"/>
      <c r="AD286" s="10"/>
      <c r="AE286" s="10"/>
      <c r="AT286" s="198" t="s">
        <v>137</v>
      </c>
      <c r="AU286" s="198" t="s">
        <v>72</v>
      </c>
      <c r="AV286" s="10" t="s">
        <v>80</v>
      </c>
      <c r="AW286" s="10" t="s">
        <v>33</v>
      </c>
      <c r="AX286" s="10" t="s">
        <v>72</v>
      </c>
      <c r="AY286" s="198" t="s">
        <v>136</v>
      </c>
    </row>
    <row r="287" s="11" customFormat="1">
      <c r="A287" s="11"/>
      <c r="B287" s="199"/>
      <c r="C287" s="200"/>
      <c r="D287" s="190" t="s">
        <v>137</v>
      </c>
      <c r="E287" s="201" t="s">
        <v>19</v>
      </c>
      <c r="F287" s="202" t="s">
        <v>146</v>
      </c>
      <c r="G287" s="200"/>
      <c r="H287" s="203">
        <v>3</v>
      </c>
      <c r="I287" s="204"/>
      <c r="J287" s="200"/>
      <c r="K287" s="200"/>
      <c r="L287" s="205"/>
      <c r="M287" s="206"/>
      <c r="N287" s="207"/>
      <c r="O287" s="207"/>
      <c r="P287" s="207"/>
      <c r="Q287" s="207"/>
      <c r="R287" s="207"/>
      <c r="S287" s="207"/>
      <c r="T287" s="208"/>
      <c r="U287" s="11"/>
      <c r="V287" s="11"/>
      <c r="W287" s="11"/>
      <c r="X287" s="11"/>
      <c r="Y287" s="11"/>
      <c r="Z287" s="11"/>
      <c r="AA287" s="11"/>
      <c r="AB287" s="11"/>
      <c r="AC287" s="11"/>
      <c r="AD287" s="11"/>
      <c r="AE287" s="11"/>
      <c r="AT287" s="209" t="s">
        <v>137</v>
      </c>
      <c r="AU287" s="209" t="s">
        <v>72</v>
      </c>
      <c r="AV287" s="11" t="s">
        <v>82</v>
      </c>
      <c r="AW287" s="11" t="s">
        <v>33</v>
      </c>
      <c r="AX287" s="11" t="s">
        <v>72</v>
      </c>
      <c r="AY287" s="209" t="s">
        <v>136</v>
      </c>
    </row>
    <row r="288" s="12" customFormat="1">
      <c r="A288" s="12"/>
      <c r="B288" s="210"/>
      <c r="C288" s="211"/>
      <c r="D288" s="190" t="s">
        <v>137</v>
      </c>
      <c r="E288" s="212" t="s">
        <v>19</v>
      </c>
      <c r="F288" s="213" t="s">
        <v>140</v>
      </c>
      <c r="G288" s="211"/>
      <c r="H288" s="214">
        <v>3</v>
      </c>
      <c r="I288" s="215"/>
      <c r="J288" s="211"/>
      <c r="K288" s="211"/>
      <c r="L288" s="216"/>
      <c r="M288" s="217"/>
      <c r="N288" s="218"/>
      <c r="O288" s="218"/>
      <c r="P288" s="218"/>
      <c r="Q288" s="218"/>
      <c r="R288" s="218"/>
      <c r="S288" s="218"/>
      <c r="T288" s="219"/>
      <c r="U288" s="12"/>
      <c r="V288" s="12"/>
      <c r="W288" s="12"/>
      <c r="X288" s="12"/>
      <c r="Y288" s="12"/>
      <c r="Z288" s="12"/>
      <c r="AA288" s="12"/>
      <c r="AB288" s="12"/>
      <c r="AC288" s="12"/>
      <c r="AD288" s="12"/>
      <c r="AE288" s="12"/>
      <c r="AT288" s="220" t="s">
        <v>137</v>
      </c>
      <c r="AU288" s="220" t="s">
        <v>72</v>
      </c>
      <c r="AV288" s="12" t="s">
        <v>135</v>
      </c>
      <c r="AW288" s="12" t="s">
        <v>33</v>
      </c>
      <c r="AX288" s="12" t="s">
        <v>80</v>
      </c>
      <c r="AY288" s="220" t="s">
        <v>136</v>
      </c>
    </row>
    <row r="289" s="2" customFormat="1" ht="16.5" customHeight="1">
      <c r="A289" s="37"/>
      <c r="B289" s="38"/>
      <c r="C289" s="175" t="s">
        <v>344</v>
      </c>
      <c r="D289" s="175" t="s">
        <v>130</v>
      </c>
      <c r="E289" s="176" t="s">
        <v>549</v>
      </c>
      <c r="F289" s="177" t="s">
        <v>550</v>
      </c>
      <c r="G289" s="178" t="s">
        <v>133</v>
      </c>
      <c r="H289" s="179">
        <v>60</v>
      </c>
      <c r="I289" s="180"/>
      <c r="J289" s="181">
        <f>ROUND(I289*H289,2)</f>
        <v>0</v>
      </c>
      <c r="K289" s="177" t="s">
        <v>134</v>
      </c>
      <c r="L289" s="43"/>
      <c r="M289" s="182" t="s">
        <v>19</v>
      </c>
      <c r="N289" s="183" t="s">
        <v>43</v>
      </c>
      <c r="O289" s="83"/>
      <c r="P289" s="184">
        <f>O289*H289</f>
        <v>0</v>
      </c>
      <c r="Q289" s="184">
        <v>0</v>
      </c>
      <c r="R289" s="184">
        <f>Q289*H289</f>
        <v>0</v>
      </c>
      <c r="S289" s="184">
        <v>0</v>
      </c>
      <c r="T289" s="185">
        <f>S289*H289</f>
        <v>0</v>
      </c>
      <c r="U289" s="37"/>
      <c r="V289" s="37"/>
      <c r="W289" s="37"/>
      <c r="X289" s="37"/>
      <c r="Y289" s="37"/>
      <c r="Z289" s="37"/>
      <c r="AA289" s="37"/>
      <c r="AB289" s="37"/>
      <c r="AC289" s="37"/>
      <c r="AD289" s="37"/>
      <c r="AE289" s="37"/>
      <c r="AR289" s="186" t="s">
        <v>135</v>
      </c>
      <c r="AT289" s="186" t="s">
        <v>130</v>
      </c>
      <c r="AU289" s="186" t="s">
        <v>72</v>
      </c>
      <c r="AY289" s="16" t="s">
        <v>136</v>
      </c>
      <c r="BE289" s="187">
        <f>IF(N289="základní",J289,0)</f>
        <v>0</v>
      </c>
      <c r="BF289" s="187">
        <f>IF(N289="snížená",J289,0)</f>
        <v>0</v>
      </c>
      <c r="BG289" s="187">
        <f>IF(N289="zákl. přenesená",J289,0)</f>
        <v>0</v>
      </c>
      <c r="BH289" s="187">
        <f>IF(N289="sníž. přenesená",J289,0)</f>
        <v>0</v>
      </c>
      <c r="BI289" s="187">
        <f>IF(N289="nulová",J289,0)</f>
        <v>0</v>
      </c>
      <c r="BJ289" s="16" t="s">
        <v>80</v>
      </c>
      <c r="BK289" s="187">
        <f>ROUND(I289*H289,2)</f>
        <v>0</v>
      </c>
      <c r="BL289" s="16" t="s">
        <v>135</v>
      </c>
      <c r="BM289" s="186" t="s">
        <v>551</v>
      </c>
    </row>
    <row r="290" s="10" customFormat="1">
      <c r="A290" s="10"/>
      <c r="B290" s="188"/>
      <c r="C290" s="189"/>
      <c r="D290" s="190" t="s">
        <v>137</v>
      </c>
      <c r="E290" s="191" t="s">
        <v>19</v>
      </c>
      <c r="F290" s="192" t="s">
        <v>552</v>
      </c>
      <c r="G290" s="189"/>
      <c r="H290" s="191" t="s">
        <v>19</v>
      </c>
      <c r="I290" s="193"/>
      <c r="J290" s="189"/>
      <c r="K290" s="189"/>
      <c r="L290" s="194"/>
      <c r="M290" s="195"/>
      <c r="N290" s="196"/>
      <c r="O290" s="196"/>
      <c r="P290" s="196"/>
      <c r="Q290" s="196"/>
      <c r="R290" s="196"/>
      <c r="S290" s="196"/>
      <c r="T290" s="197"/>
      <c r="U290" s="10"/>
      <c r="V290" s="10"/>
      <c r="W290" s="10"/>
      <c r="X290" s="10"/>
      <c r="Y290" s="10"/>
      <c r="Z290" s="10"/>
      <c r="AA290" s="10"/>
      <c r="AB290" s="10"/>
      <c r="AC290" s="10"/>
      <c r="AD290" s="10"/>
      <c r="AE290" s="10"/>
      <c r="AT290" s="198" t="s">
        <v>137</v>
      </c>
      <c r="AU290" s="198" t="s">
        <v>72</v>
      </c>
      <c r="AV290" s="10" t="s">
        <v>80</v>
      </c>
      <c r="AW290" s="10" t="s">
        <v>33</v>
      </c>
      <c r="AX290" s="10" t="s">
        <v>72</v>
      </c>
      <c r="AY290" s="198" t="s">
        <v>136</v>
      </c>
    </row>
    <row r="291" s="10" customFormat="1">
      <c r="A291" s="10"/>
      <c r="B291" s="188"/>
      <c r="C291" s="189"/>
      <c r="D291" s="190" t="s">
        <v>137</v>
      </c>
      <c r="E291" s="191" t="s">
        <v>19</v>
      </c>
      <c r="F291" s="192" t="s">
        <v>553</v>
      </c>
      <c r="G291" s="189"/>
      <c r="H291" s="191" t="s">
        <v>19</v>
      </c>
      <c r="I291" s="193"/>
      <c r="J291" s="189"/>
      <c r="K291" s="189"/>
      <c r="L291" s="194"/>
      <c r="M291" s="195"/>
      <c r="N291" s="196"/>
      <c r="O291" s="196"/>
      <c r="P291" s="196"/>
      <c r="Q291" s="196"/>
      <c r="R291" s="196"/>
      <c r="S291" s="196"/>
      <c r="T291" s="197"/>
      <c r="U291" s="10"/>
      <c r="V291" s="10"/>
      <c r="W291" s="10"/>
      <c r="X291" s="10"/>
      <c r="Y291" s="10"/>
      <c r="Z291" s="10"/>
      <c r="AA291" s="10"/>
      <c r="AB291" s="10"/>
      <c r="AC291" s="10"/>
      <c r="AD291" s="10"/>
      <c r="AE291" s="10"/>
      <c r="AT291" s="198" t="s">
        <v>137</v>
      </c>
      <c r="AU291" s="198" t="s">
        <v>72</v>
      </c>
      <c r="AV291" s="10" t="s">
        <v>80</v>
      </c>
      <c r="AW291" s="10" t="s">
        <v>33</v>
      </c>
      <c r="AX291" s="10" t="s">
        <v>72</v>
      </c>
      <c r="AY291" s="198" t="s">
        <v>136</v>
      </c>
    </row>
    <row r="292" s="11" customFormat="1">
      <c r="A292" s="11"/>
      <c r="B292" s="199"/>
      <c r="C292" s="200"/>
      <c r="D292" s="190" t="s">
        <v>137</v>
      </c>
      <c r="E292" s="201" t="s">
        <v>19</v>
      </c>
      <c r="F292" s="202" t="s">
        <v>554</v>
      </c>
      <c r="G292" s="200"/>
      <c r="H292" s="203">
        <v>60</v>
      </c>
      <c r="I292" s="204"/>
      <c r="J292" s="200"/>
      <c r="K292" s="200"/>
      <c r="L292" s="205"/>
      <c r="M292" s="206"/>
      <c r="N292" s="207"/>
      <c r="O292" s="207"/>
      <c r="P292" s="207"/>
      <c r="Q292" s="207"/>
      <c r="R292" s="207"/>
      <c r="S292" s="207"/>
      <c r="T292" s="208"/>
      <c r="U292" s="11"/>
      <c r="V292" s="11"/>
      <c r="W292" s="11"/>
      <c r="X292" s="11"/>
      <c r="Y292" s="11"/>
      <c r="Z292" s="11"/>
      <c r="AA292" s="11"/>
      <c r="AB292" s="11"/>
      <c r="AC292" s="11"/>
      <c r="AD292" s="11"/>
      <c r="AE292" s="11"/>
      <c r="AT292" s="209" t="s">
        <v>137</v>
      </c>
      <c r="AU292" s="209" t="s">
        <v>72</v>
      </c>
      <c r="AV292" s="11" t="s">
        <v>82</v>
      </c>
      <c r="AW292" s="11" t="s">
        <v>33</v>
      </c>
      <c r="AX292" s="11" t="s">
        <v>72</v>
      </c>
      <c r="AY292" s="209" t="s">
        <v>136</v>
      </c>
    </row>
    <row r="293" s="12" customFormat="1">
      <c r="A293" s="12"/>
      <c r="B293" s="210"/>
      <c r="C293" s="211"/>
      <c r="D293" s="190" t="s">
        <v>137</v>
      </c>
      <c r="E293" s="212" t="s">
        <v>19</v>
      </c>
      <c r="F293" s="213" t="s">
        <v>140</v>
      </c>
      <c r="G293" s="211"/>
      <c r="H293" s="214">
        <v>60</v>
      </c>
      <c r="I293" s="215"/>
      <c r="J293" s="211"/>
      <c r="K293" s="211"/>
      <c r="L293" s="216"/>
      <c r="M293" s="217"/>
      <c r="N293" s="218"/>
      <c r="O293" s="218"/>
      <c r="P293" s="218"/>
      <c r="Q293" s="218"/>
      <c r="R293" s="218"/>
      <c r="S293" s="218"/>
      <c r="T293" s="219"/>
      <c r="U293" s="12"/>
      <c r="V293" s="12"/>
      <c r="W293" s="12"/>
      <c r="X293" s="12"/>
      <c r="Y293" s="12"/>
      <c r="Z293" s="12"/>
      <c r="AA293" s="12"/>
      <c r="AB293" s="12"/>
      <c r="AC293" s="12"/>
      <c r="AD293" s="12"/>
      <c r="AE293" s="12"/>
      <c r="AT293" s="220" t="s">
        <v>137</v>
      </c>
      <c r="AU293" s="220" t="s">
        <v>72</v>
      </c>
      <c r="AV293" s="12" t="s">
        <v>135</v>
      </c>
      <c r="AW293" s="12" t="s">
        <v>33</v>
      </c>
      <c r="AX293" s="12" t="s">
        <v>80</v>
      </c>
      <c r="AY293" s="220" t="s">
        <v>136</v>
      </c>
    </row>
    <row r="294" s="2" customFormat="1" ht="16.5" customHeight="1">
      <c r="A294" s="37"/>
      <c r="B294" s="38"/>
      <c r="C294" s="175" t="s">
        <v>253</v>
      </c>
      <c r="D294" s="175" t="s">
        <v>130</v>
      </c>
      <c r="E294" s="176" t="s">
        <v>555</v>
      </c>
      <c r="F294" s="177" t="s">
        <v>556</v>
      </c>
      <c r="G294" s="178" t="s">
        <v>133</v>
      </c>
      <c r="H294" s="179">
        <v>84</v>
      </c>
      <c r="I294" s="180"/>
      <c r="J294" s="181">
        <f>ROUND(I294*H294,2)</f>
        <v>0</v>
      </c>
      <c r="K294" s="177" t="s">
        <v>134</v>
      </c>
      <c r="L294" s="43"/>
      <c r="M294" s="182" t="s">
        <v>19</v>
      </c>
      <c r="N294" s="183" t="s">
        <v>43</v>
      </c>
      <c r="O294" s="83"/>
      <c r="P294" s="184">
        <f>O294*H294</f>
        <v>0</v>
      </c>
      <c r="Q294" s="184">
        <v>0</v>
      </c>
      <c r="R294" s="184">
        <f>Q294*H294</f>
        <v>0</v>
      </c>
      <c r="S294" s="184">
        <v>0</v>
      </c>
      <c r="T294" s="185">
        <f>S294*H294</f>
        <v>0</v>
      </c>
      <c r="U294" s="37"/>
      <c r="V294" s="37"/>
      <c r="W294" s="37"/>
      <c r="X294" s="37"/>
      <c r="Y294" s="37"/>
      <c r="Z294" s="37"/>
      <c r="AA294" s="37"/>
      <c r="AB294" s="37"/>
      <c r="AC294" s="37"/>
      <c r="AD294" s="37"/>
      <c r="AE294" s="37"/>
      <c r="AR294" s="186" t="s">
        <v>135</v>
      </c>
      <c r="AT294" s="186" t="s">
        <v>130</v>
      </c>
      <c r="AU294" s="186" t="s">
        <v>72</v>
      </c>
      <c r="AY294" s="16" t="s">
        <v>136</v>
      </c>
      <c r="BE294" s="187">
        <f>IF(N294="základní",J294,0)</f>
        <v>0</v>
      </c>
      <c r="BF294" s="187">
        <f>IF(N294="snížená",J294,0)</f>
        <v>0</v>
      </c>
      <c r="BG294" s="187">
        <f>IF(N294="zákl. přenesená",J294,0)</f>
        <v>0</v>
      </c>
      <c r="BH294" s="187">
        <f>IF(N294="sníž. přenesená",J294,0)</f>
        <v>0</v>
      </c>
      <c r="BI294" s="187">
        <f>IF(N294="nulová",J294,0)</f>
        <v>0</v>
      </c>
      <c r="BJ294" s="16" t="s">
        <v>80</v>
      </c>
      <c r="BK294" s="187">
        <f>ROUND(I294*H294,2)</f>
        <v>0</v>
      </c>
      <c r="BL294" s="16" t="s">
        <v>135</v>
      </c>
      <c r="BM294" s="186" t="s">
        <v>347</v>
      </c>
    </row>
    <row r="295" s="10" customFormat="1">
      <c r="A295" s="10"/>
      <c r="B295" s="188"/>
      <c r="C295" s="189"/>
      <c r="D295" s="190" t="s">
        <v>137</v>
      </c>
      <c r="E295" s="191" t="s">
        <v>19</v>
      </c>
      <c r="F295" s="192" t="s">
        <v>557</v>
      </c>
      <c r="G295" s="189"/>
      <c r="H295" s="191" t="s">
        <v>19</v>
      </c>
      <c r="I295" s="193"/>
      <c r="J295" s="189"/>
      <c r="K295" s="189"/>
      <c r="L295" s="194"/>
      <c r="M295" s="195"/>
      <c r="N295" s="196"/>
      <c r="O295" s="196"/>
      <c r="P295" s="196"/>
      <c r="Q295" s="196"/>
      <c r="R295" s="196"/>
      <c r="S295" s="196"/>
      <c r="T295" s="197"/>
      <c r="U295" s="10"/>
      <c r="V295" s="10"/>
      <c r="W295" s="10"/>
      <c r="X295" s="10"/>
      <c r="Y295" s="10"/>
      <c r="Z295" s="10"/>
      <c r="AA295" s="10"/>
      <c r="AB295" s="10"/>
      <c r="AC295" s="10"/>
      <c r="AD295" s="10"/>
      <c r="AE295" s="10"/>
      <c r="AT295" s="198" t="s">
        <v>137</v>
      </c>
      <c r="AU295" s="198" t="s">
        <v>72</v>
      </c>
      <c r="AV295" s="10" t="s">
        <v>80</v>
      </c>
      <c r="AW295" s="10" t="s">
        <v>33</v>
      </c>
      <c r="AX295" s="10" t="s">
        <v>72</v>
      </c>
      <c r="AY295" s="198" t="s">
        <v>136</v>
      </c>
    </row>
    <row r="296" s="10" customFormat="1">
      <c r="A296" s="10"/>
      <c r="B296" s="188"/>
      <c r="C296" s="189"/>
      <c r="D296" s="190" t="s">
        <v>137</v>
      </c>
      <c r="E296" s="191" t="s">
        <v>19</v>
      </c>
      <c r="F296" s="192" t="s">
        <v>558</v>
      </c>
      <c r="G296" s="189"/>
      <c r="H296" s="191" t="s">
        <v>19</v>
      </c>
      <c r="I296" s="193"/>
      <c r="J296" s="189"/>
      <c r="K296" s="189"/>
      <c r="L296" s="194"/>
      <c r="M296" s="195"/>
      <c r="N296" s="196"/>
      <c r="O296" s="196"/>
      <c r="P296" s="196"/>
      <c r="Q296" s="196"/>
      <c r="R296" s="196"/>
      <c r="S296" s="196"/>
      <c r="T296" s="197"/>
      <c r="U296" s="10"/>
      <c r="V296" s="10"/>
      <c r="W296" s="10"/>
      <c r="X296" s="10"/>
      <c r="Y296" s="10"/>
      <c r="Z296" s="10"/>
      <c r="AA296" s="10"/>
      <c r="AB296" s="10"/>
      <c r="AC296" s="10"/>
      <c r="AD296" s="10"/>
      <c r="AE296" s="10"/>
      <c r="AT296" s="198" t="s">
        <v>137</v>
      </c>
      <c r="AU296" s="198" t="s">
        <v>72</v>
      </c>
      <c r="AV296" s="10" t="s">
        <v>80</v>
      </c>
      <c r="AW296" s="10" t="s">
        <v>33</v>
      </c>
      <c r="AX296" s="10" t="s">
        <v>72</v>
      </c>
      <c r="AY296" s="198" t="s">
        <v>136</v>
      </c>
    </row>
    <row r="297" s="11" customFormat="1">
      <c r="A297" s="11"/>
      <c r="B297" s="199"/>
      <c r="C297" s="200"/>
      <c r="D297" s="190" t="s">
        <v>137</v>
      </c>
      <c r="E297" s="201" t="s">
        <v>19</v>
      </c>
      <c r="F297" s="202" t="s">
        <v>559</v>
      </c>
      <c r="G297" s="200"/>
      <c r="H297" s="203">
        <v>84</v>
      </c>
      <c r="I297" s="204"/>
      <c r="J297" s="200"/>
      <c r="K297" s="200"/>
      <c r="L297" s="205"/>
      <c r="M297" s="206"/>
      <c r="N297" s="207"/>
      <c r="O297" s="207"/>
      <c r="P297" s="207"/>
      <c r="Q297" s="207"/>
      <c r="R297" s="207"/>
      <c r="S297" s="207"/>
      <c r="T297" s="208"/>
      <c r="U297" s="11"/>
      <c r="V297" s="11"/>
      <c r="W297" s="11"/>
      <c r="X297" s="11"/>
      <c r="Y297" s="11"/>
      <c r="Z297" s="11"/>
      <c r="AA297" s="11"/>
      <c r="AB297" s="11"/>
      <c r="AC297" s="11"/>
      <c r="AD297" s="11"/>
      <c r="AE297" s="11"/>
      <c r="AT297" s="209" t="s">
        <v>137</v>
      </c>
      <c r="AU297" s="209" t="s">
        <v>72</v>
      </c>
      <c r="AV297" s="11" t="s">
        <v>82</v>
      </c>
      <c r="AW297" s="11" t="s">
        <v>33</v>
      </c>
      <c r="AX297" s="11" t="s">
        <v>72</v>
      </c>
      <c r="AY297" s="209" t="s">
        <v>136</v>
      </c>
    </row>
    <row r="298" s="12" customFormat="1">
      <c r="A298" s="12"/>
      <c r="B298" s="210"/>
      <c r="C298" s="211"/>
      <c r="D298" s="190" t="s">
        <v>137</v>
      </c>
      <c r="E298" s="212" t="s">
        <v>19</v>
      </c>
      <c r="F298" s="213" t="s">
        <v>140</v>
      </c>
      <c r="G298" s="211"/>
      <c r="H298" s="214">
        <v>84</v>
      </c>
      <c r="I298" s="215"/>
      <c r="J298" s="211"/>
      <c r="K298" s="211"/>
      <c r="L298" s="216"/>
      <c r="M298" s="217"/>
      <c r="N298" s="218"/>
      <c r="O298" s="218"/>
      <c r="P298" s="218"/>
      <c r="Q298" s="218"/>
      <c r="R298" s="218"/>
      <c r="S298" s="218"/>
      <c r="T298" s="219"/>
      <c r="U298" s="12"/>
      <c r="V298" s="12"/>
      <c r="W298" s="12"/>
      <c r="X298" s="12"/>
      <c r="Y298" s="12"/>
      <c r="Z298" s="12"/>
      <c r="AA298" s="12"/>
      <c r="AB298" s="12"/>
      <c r="AC298" s="12"/>
      <c r="AD298" s="12"/>
      <c r="AE298" s="12"/>
      <c r="AT298" s="220" t="s">
        <v>137</v>
      </c>
      <c r="AU298" s="220" t="s">
        <v>72</v>
      </c>
      <c r="AV298" s="12" t="s">
        <v>135</v>
      </c>
      <c r="AW298" s="12" t="s">
        <v>33</v>
      </c>
      <c r="AX298" s="12" t="s">
        <v>80</v>
      </c>
      <c r="AY298" s="220" t="s">
        <v>136</v>
      </c>
    </row>
    <row r="299" s="2" customFormat="1" ht="16.5" customHeight="1">
      <c r="A299" s="37"/>
      <c r="B299" s="38"/>
      <c r="C299" s="175" t="s">
        <v>353</v>
      </c>
      <c r="D299" s="175" t="s">
        <v>130</v>
      </c>
      <c r="E299" s="176" t="s">
        <v>560</v>
      </c>
      <c r="F299" s="177" t="s">
        <v>561</v>
      </c>
      <c r="G299" s="178" t="s">
        <v>133</v>
      </c>
      <c r="H299" s="179">
        <v>90</v>
      </c>
      <c r="I299" s="180"/>
      <c r="J299" s="181">
        <f>ROUND(I299*H299,2)</f>
        <v>0</v>
      </c>
      <c r="K299" s="177" t="s">
        <v>134</v>
      </c>
      <c r="L299" s="43"/>
      <c r="M299" s="182" t="s">
        <v>19</v>
      </c>
      <c r="N299" s="183" t="s">
        <v>43</v>
      </c>
      <c r="O299" s="83"/>
      <c r="P299" s="184">
        <f>O299*H299</f>
        <v>0</v>
      </c>
      <c r="Q299" s="184">
        <v>0</v>
      </c>
      <c r="R299" s="184">
        <f>Q299*H299</f>
        <v>0</v>
      </c>
      <c r="S299" s="184">
        <v>0</v>
      </c>
      <c r="T299" s="185">
        <f>S299*H299</f>
        <v>0</v>
      </c>
      <c r="U299" s="37"/>
      <c r="V299" s="37"/>
      <c r="W299" s="37"/>
      <c r="X299" s="37"/>
      <c r="Y299" s="37"/>
      <c r="Z299" s="37"/>
      <c r="AA299" s="37"/>
      <c r="AB299" s="37"/>
      <c r="AC299" s="37"/>
      <c r="AD299" s="37"/>
      <c r="AE299" s="37"/>
      <c r="AR299" s="186" t="s">
        <v>135</v>
      </c>
      <c r="AT299" s="186" t="s">
        <v>130</v>
      </c>
      <c r="AU299" s="186" t="s">
        <v>72</v>
      </c>
      <c r="AY299" s="16" t="s">
        <v>136</v>
      </c>
      <c r="BE299" s="187">
        <f>IF(N299="základní",J299,0)</f>
        <v>0</v>
      </c>
      <c r="BF299" s="187">
        <f>IF(N299="snížená",J299,0)</f>
        <v>0</v>
      </c>
      <c r="BG299" s="187">
        <f>IF(N299="zákl. přenesená",J299,0)</f>
        <v>0</v>
      </c>
      <c r="BH299" s="187">
        <f>IF(N299="sníž. přenesená",J299,0)</f>
        <v>0</v>
      </c>
      <c r="BI299" s="187">
        <f>IF(N299="nulová",J299,0)</f>
        <v>0</v>
      </c>
      <c r="BJ299" s="16" t="s">
        <v>80</v>
      </c>
      <c r="BK299" s="187">
        <f>ROUND(I299*H299,2)</f>
        <v>0</v>
      </c>
      <c r="BL299" s="16" t="s">
        <v>135</v>
      </c>
      <c r="BM299" s="186" t="s">
        <v>368</v>
      </c>
    </row>
    <row r="300" s="10" customFormat="1">
      <c r="A300" s="10"/>
      <c r="B300" s="188"/>
      <c r="C300" s="189"/>
      <c r="D300" s="190" t="s">
        <v>137</v>
      </c>
      <c r="E300" s="191" t="s">
        <v>19</v>
      </c>
      <c r="F300" s="192" t="s">
        <v>562</v>
      </c>
      <c r="G300" s="189"/>
      <c r="H300" s="191" t="s">
        <v>19</v>
      </c>
      <c r="I300" s="193"/>
      <c r="J300" s="189"/>
      <c r="K300" s="189"/>
      <c r="L300" s="194"/>
      <c r="M300" s="195"/>
      <c r="N300" s="196"/>
      <c r="O300" s="196"/>
      <c r="P300" s="196"/>
      <c r="Q300" s="196"/>
      <c r="R300" s="196"/>
      <c r="S300" s="196"/>
      <c r="T300" s="197"/>
      <c r="U300" s="10"/>
      <c r="V300" s="10"/>
      <c r="W300" s="10"/>
      <c r="X300" s="10"/>
      <c r="Y300" s="10"/>
      <c r="Z300" s="10"/>
      <c r="AA300" s="10"/>
      <c r="AB300" s="10"/>
      <c r="AC300" s="10"/>
      <c r="AD300" s="10"/>
      <c r="AE300" s="10"/>
      <c r="AT300" s="198" t="s">
        <v>137</v>
      </c>
      <c r="AU300" s="198" t="s">
        <v>72</v>
      </c>
      <c r="AV300" s="10" t="s">
        <v>80</v>
      </c>
      <c r="AW300" s="10" t="s">
        <v>33</v>
      </c>
      <c r="AX300" s="10" t="s">
        <v>72</v>
      </c>
      <c r="AY300" s="198" t="s">
        <v>136</v>
      </c>
    </row>
    <row r="301" s="10" customFormat="1">
      <c r="A301" s="10"/>
      <c r="B301" s="188"/>
      <c r="C301" s="189"/>
      <c r="D301" s="190" t="s">
        <v>137</v>
      </c>
      <c r="E301" s="191" t="s">
        <v>19</v>
      </c>
      <c r="F301" s="192" t="s">
        <v>563</v>
      </c>
      <c r="G301" s="189"/>
      <c r="H301" s="191" t="s">
        <v>19</v>
      </c>
      <c r="I301" s="193"/>
      <c r="J301" s="189"/>
      <c r="K301" s="189"/>
      <c r="L301" s="194"/>
      <c r="M301" s="195"/>
      <c r="N301" s="196"/>
      <c r="O301" s="196"/>
      <c r="P301" s="196"/>
      <c r="Q301" s="196"/>
      <c r="R301" s="196"/>
      <c r="S301" s="196"/>
      <c r="T301" s="197"/>
      <c r="U301" s="10"/>
      <c r="V301" s="10"/>
      <c r="W301" s="10"/>
      <c r="X301" s="10"/>
      <c r="Y301" s="10"/>
      <c r="Z301" s="10"/>
      <c r="AA301" s="10"/>
      <c r="AB301" s="10"/>
      <c r="AC301" s="10"/>
      <c r="AD301" s="10"/>
      <c r="AE301" s="10"/>
      <c r="AT301" s="198" t="s">
        <v>137</v>
      </c>
      <c r="AU301" s="198" t="s">
        <v>72</v>
      </c>
      <c r="AV301" s="10" t="s">
        <v>80</v>
      </c>
      <c r="AW301" s="10" t="s">
        <v>33</v>
      </c>
      <c r="AX301" s="10" t="s">
        <v>72</v>
      </c>
      <c r="AY301" s="198" t="s">
        <v>136</v>
      </c>
    </row>
    <row r="302" s="10" customFormat="1">
      <c r="A302" s="10"/>
      <c r="B302" s="188"/>
      <c r="C302" s="189"/>
      <c r="D302" s="190" t="s">
        <v>137</v>
      </c>
      <c r="E302" s="191" t="s">
        <v>19</v>
      </c>
      <c r="F302" s="192" t="s">
        <v>564</v>
      </c>
      <c r="G302" s="189"/>
      <c r="H302" s="191" t="s">
        <v>19</v>
      </c>
      <c r="I302" s="193"/>
      <c r="J302" s="189"/>
      <c r="K302" s="189"/>
      <c r="L302" s="194"/>
      <c r="M302" s="195"/>
      <c r="N302" s="196"/>
      <c r="O302" s="196"/>
      <c r="P302" s="196"/>
      <c r="Q302" s="196"/>
      <c r="R302" s="196"/>
      <c r="S302" s="196"/>
      <c r="T302" s="197"/>
      <c r="U302" s="10"/>
      <c r="V302" s="10"/>
      <c r="W302" s="10"/>
      <c r="X302" s="10"/>
      <c r="Y302" s="10"/>
      <c r="Z302" s="10"/>
      <c r="AA302" s="10"/>
      <c r="AB302" s="10"/>
      <c r="AC302" s="10"/>
      <c r="AD302" s="10"/>
      <c r="AE302" s="10"/>
      <c r="AT302" s="198" t="s">
        <v>137</v>
      </c>
      <c r="AU302" s="198" t="s">
        <v>72</v>
      </c>
      <c r="AV302" s="10" t="s">
        <v>80</v>
      </c>
      <c r="AW302" s="10" t="s">
        <v>33</v>
      </c>
      <c r="AX302" s="10" t="s">
        <v>72</v>
      </c>
      <c r="AY302" s="198" t="s">
        <v>136</v>
      </c>
    </row>
    <row r="303" s="11" customFormat="1">
      <c r="A303" s="11"/>
      <c r="B303" s="199"/>
      <c r="C303" s="200"/>
      <c r="D303" s="190" t="s">
        <v>137</v>
      </c>
      <c r="E303" s="201" t="s">
        <v>19</v>
      </c>
      <c r="F303" s="202" t="s">
        <v>343</v>
      </c>
      <c r="G303" s="200"/>
      <c r="H303" s="203">
        <v>90</v>
      </c>
      <c r="I303" s="204"/>
      <c r="J303" s="200"/>
      <c r="K303" s="200"/>
      <c r="L303" s="205"/>
      <c r="M303" s="206"/>
      <c r="N303" s="207"/>
      <c r="O303" s="207"/>
      <c r="P303" s="207"/>
      <c r="Q303" s="207"/>
      <c r="R303" s="207"/>
      <c r="S303" s="207"/>
      <c r="T303" s="208"/>
      <c r="U303" s="11"/>
      <c r="V303" s="11"/>
      <c r="W303" s="11"/>
      <c r="X303" s="11"/>
      <c r="Y303" s="11"/>
      <c r="Z303" s="11"/>
      <c r="AA303" s="11"/>
      <c r="AB303" s="11"/>
      <c r="AC303" s="11"/>
      <c r="AD303" s="11"/>
      <c r="AE303" s="11"/>
      <c r="AT303" s="209" t="s">
        <v>137</v>
      </c>
      <c r="AU303" s="209" t="s">
        <v>72</v>
      </c>
      <c r="AV303" s="11" t="s">
        <v>82</v>
      </c>
      <c r="AW303" s="11" t="s">
        <v>33</v>
      </c>
      <c r="AX303" s="11" t="s">
        <v>72</v>
      </c>
      <c r="AY303" s="209" t="s">
        <v>136</v>
      </c>
    </row>
    <row r="304" s="12" customFormat="1">
      <c r="A304" s="12"/>
      <c r="B304" s="210"/>
      <c r="C304" s="211"/>
      <c r="D304" s="190" t="s">
        <v>137</v>
      </c>
      <c r="E304" s="212" t="s">
        <v>19</v>
      </c>
      <c r="F304" s="213" t="s">
        <v>140</v>
      </c>
      <c r="G304" s="211"/>
      <c r="H304" s="214">
        <v>90</v>
      </c>
      <c r="I304" s="215"/>
      <c r="J304" s="211"/>
      <c r="K304" s="211"/>
      <c r="L304" s="216"/>
      <c r="M304" s="217"/>
      <c r="N304" s="218"/>
      <c r="O304" s="218"/>
      <c r="P304" s="218"/>
      <c r="Q304" s="218"/>
      <c r="R304" s="218"/>
      <c r="S304" s="218"/>
      <c r="T304" s="219"/>
      <c r="U304" s="12"/>
      <c r="V304" s="12"/>
      <c r="W304" s="12"/>
      <c r="X304" s="12"/>
      <c r="Y304" s="12"/>
      <c r="Z304" s="12"/>
      <c r="AA304" s="12"/>
      <c r="AB304" s="12"/>
      <c r="AC304" s="12"/>
      <c r="AD304" s="12"/>
      <c r="AE304" s="12"/>
      <c r="AT304" s="220" t="s">
        <v>137</v>
      </c>
      <c r="AU304" s="220" t="s">
        <v>72</v>
      </c>
      <c r="AV304" s="12" t="s">
        <v>135</v>
      </c>
      <c r="AW304" s="12" t="s">
        <v>33</v>
      </c>
      <c r="AX304" s="12" t="s">
        <v>80</v>
      </c>
      <c r="AY304" s="220" t="s">
        <v>136</v>
      </c>
    </row>
    <row r="305" s="2" customFormat="1" ht="16.5" customHeight="1">
      <c r="A305" s="37"/>
      <c r="B305" s="38"/>
      <c r="C305" s="175" t="s">
        <v>258</v>
      </c>
      <c r="D305" s="175" t="s">
        <v>130</v>
      </c>
      <c r="E305" s="176" t="s">
        <v>565</v>
      </c>
      <c r="F305" s="177" t="s">
        <v>566</v>
      </c>
      <c r="G305" s="178" t="s">
        <v>133</v>
      </c>
      <c r="H305" s="179">
        <v>90</v>
      </c>
      <c r="I305" s="180"/>
      <c r="J305" s="181">
        <f>ROUND(I305*H305,2)</f>
        <v>0</v>
      </c>
      <c r="K305" s="177" t="s">
        <v>134</v>
      </c>
      <c r="L305" s="43"/>
      <c r="M305" s="182" t="s">
        <v>19</v>
      </c>
      <c r="N305" s="183" t="s">
        <v>43</v>
      </c>
      <c r="O305" s="83"/>
      <c r="P305" s="184">
        <f>O305*H305</f>
        <v>0</v>
      </c>
      <c r="Q305" s="184">
        <v>0</v>
      </c>
      <c r="R305" s="184">
        <f>Q305*H305</f>
        <v>0</v>
      </c>
      <c r="S305" s="184">
        <v>0</v>
      </c>
      <c r="T305" s="185">
        <f>S305*H305</f>
        <v>0</v>
      </c>
      <c r="U305" s="37"/>
      <c r="V305" s="37"/>
      <c r="W305" s="37"/>
      <c r="X305" s="37"/>
      <c r="Y305" s="37"/>
      <c r="Z305" s="37"/>
      <c r="AA305" s="37"/>
      <c r="AB305" s="37"/>
      <c r="AC305" s="37"/>
      <c r="AD305" s="37"/>
      <c r="AE305" s="37"/>
      <c r="AR305" s="186" t="s">
        <v>135</v>
      </c>
      <c r="AT305" s="186" t="s">
        <v>130</v>
      </c>
      <c r="AU305" s="186" t="s">
        <v>72</v>
      </c>
      <c r="AY305" s="16" t="s">
        <v>136</v>
      </c>
      <c r="BE305" s="187">
        <f>IF(N305="základní",J305,0)</f>
        <v>0</v>
      </c>
      <c r="BF305" s="187">
        <f>IF(N305="snížená",J305,0)</f>
        <v>0</v>
      </c>
      <c r="BG305" s="187">
        <f>IF(N305="zákl. přenesená",J305,0)</f>
        <v>0</v>
      </c>
      <c r="BH305" s="187">
        <f>IF(N305="sníž. přenesená",J305,0)</f>
        <v>0</v>
      </c>
      <c r="BI305" s="187">
        <f>IF(N305="nulová",J305,0)</f>
        <v>0</v>
      </c>
      <c r="BJ305" s="16" t="s">
        <v>80</v>
      </c>
      <c r="BK305" s="187">
        <f>ROUND(I305*H305,2)</f>
        <v>0</v>
      </c>
      <c r="BL305" s="16" t="s">
        <v>135</v>
      </c>
      <c r="BM305" s="186" t="s">
        <v>372</v>
      </c>
    </row>
    <row r="306" s="10" customFormat="1">
      <c r="A306" s="10"/>
      <c r="B306" s="188"/>
      <c r="C306" s="189"/>
      <c r="D306" s="190" t="s">
        <v>137</v>
      </c>
      <c r="E306" s="191" t="s">
        <v>19</v>
      </c>
      <c r="F306" s="192" t="s">
        <v>562</v>
      </c>
      <c r="G306" s="189"/>
      <c r="H306" s="191" t="s">
        <v>19</v>
      </c>
      <c r="I306" s="193"/>
      <c r="J306" s="189"/>
      <c r="K306" s="189"/>
      <c r="L306" s="194"/>
      <c r="M306" s="195"/>
      <c r="N306" s="196"/>
      <c r="O306" s="196"/>
      <c r="P306" s="196"/>
      <c r="Q306" s="196"/>
      <c r="R306" s="196"/>
      <c r="S306" s="196"/>
      <c r="T306" s="197"/>
      <c r="U306" s="10"/>
      <c r="V306" s="10"/>
      <c r="W306" s="10"/>
      <c r="X306" s="10"/>
      <c r="Y306" s="10"/>
      <c r="Z306" s="10"/>
      <c r="AA306" s="10"/>
      <c r="AB306" s="10"/>
      <c r="AC306" s="10"/>
      <c r="AD306" s="10"/>
      <c r="AE306" s="10"/>
      <c r="AT306" s="198" t="s">
        <v>137</v>
      </c>
      <c r="AU306" s="198" t="s">
        <v>72</v>
      </c>
      <c r="AV306" s="10" t="s">
        <v>80</v>
      </c>
      <c r="AW306" s="10" t="s">
        <v>33</v>
      </c>
      <c r="AX306" s="10" t="s">
        <v>72</v>
      </c>
      <c r="AY306" s="198" t="s">
        <v>136</v>
      </c>
    </row>
    <row r="307" s="10" customFormat="1">
      <c r="A307" s="10"/>
      <c r="B307" s="188"/>
      <c r="C307" s="189"/>
      <c r="D307" s="190" t="s">
        <v>137</v>
      </c>
      <c r="E307" s="191" t="s">
        <v>19</v>
      </c>
      <c r="F307" s="192" t="s">
        <v>563</v>
      </c>
      <c r="G307" s="189"/>
      <c r="H307" s="191" t="s">
        <v>19</v>
      </c>
      <c r="I307" s="193"/>
      <c r="J307" s="189"/>
      <c r="K307" s="189"/>
      <c r="L307" s="194"/>
      <c r="M307" s="195"/>
      <c r="N307" s="196"/>
      <c r="O307" s="196"/>
      <c r="P307" s="196"/>
      <c r="Q307" s="196"/>
      <c r="R307" s="196"/>
      <c r="S307" s="196"/>
      <c r="T307" s="197"/>
      <c r="U307" s="10"/>
      <c r="V307" s="10"/>
      <c r="W307" s="10"/>
      <c r="X307" s="10"/>
      <c r="Y307" s="10"/>
      <c r="Z307" s="10"/>
      <c r="AA307" s="10"/>
      <c r="AB307" s="10"/>
      <c r="AC307" s="10"/>
      <c r="AD307" s="10"/>
      <c r="AE307" s="10"/>
      <c r="AT307" s="198" t="s">
        <v>137</v>
      </c>
      <c r="AU307" s="198" t="s">
        <v>72</v>
      </c>
      <c r="AV307" s="10" t="s">
        <v>80</v>
      </c>
      <c r="AW307" s="10" t="s">
        <v>33</v>
      </c>
      <c r="AX307" s="10" t="s">
        <v>72</v>
      </c>
      <c r="AY307" s="198" t="s">
        <v>136</v>
      </c>
    </row>
    <row r="308" s="10" customFormat="1">
      <c r="A308" s="10"/>
      <c r="B308" s="188"/>
      <c r="C308" s="189"/>
      <c r="D308" s="190" t="s">
        <v>137</v>
      </c>
      <c r="E308" s="191" t="s">
        <v>19</v>
      </c>
      <c r="F308" s="192" t="s">
        <v>567</v>
      </c>
      <c r="G308" s="189"/>
      <c r="H308" s="191" t="s">
        <v>19</v>
      </c>
      <c r="I308" s="193"/>
      <c r="J308" s="189"/>
      <c r="K308" s="189"/>
      <c r="L308" s="194"/>
      <c r="M308" s="195"/>
      <c r="N308" s="196"/>
      <c r="O308" s="196"/>
      <c r="P308" s="196"/>
      <c r="Q308" s="196"/>
      <c r="R308" s="196"/>
      <c r="S308" s="196"/>
      <c r="T308" s="197"/>
      <c r="U308" s="10"/>
      <c r="V308" s="10"/>
      <c r="W308" s="10"/>
      <c r="X308" s="10"/>
      <c r="Y308" s="10"/>
      <c r="Z308" s="10"/>
      <c r="AA308" s="10"/>
      <c r="AB308" s="10"/>
      <c r="AC308" s="10"/>
      <c r="AD308" s="10"/>
      <c r="AE308" s="10"/>
      <c r="AT308" s="198" t="s">
        <v>137</v>
      </c>
      <c r="AU308" s="198" t="s">
        <v>72</v>
      </c>
      <c r="AV308" s="10" t="s">
        <v>80</v>
      </c>
      <c r="AW308" s="10" t="s">
        <v>33</v>
      </c>
      <c r="AX308" s="10" t="s">
        <v>72</v>
      </c>
      <c r="AY308" s="198" t="s">
        <v>136</v>
      </c>
    </row>
    <row r="309" s="11" customFormat="1">
      <c r="A309" s="11"/>
      <c r="B309" s="199"/>
      <c r="C309" s="200"/>
      <c r="D309" s="190" t="s">
        <v>137</v>
      </c>
      <c r="E309" s="201" t="s">
        <v>19</v>
      </c>
      <c r="F309" s="202" t="s">
        <v>343</v>
      </c>
      <c r="G309" s="200"/>
      <c r="H309" s="203">
        <v>90</v>
      </c>
      <c r="I309" s="204"/>
      <c r="J309" s="200"/>
      <c r="K309" s="200"/>
      <c r="L309" s="205"/>
      <c r="M309" s="206"/>
      <c r="N309" s="207"/>
      <c r="O309" s="207"/>
      <c r="P309" s="207"/>
      <c r="Q309" s="207"/>
      <c r="R309" s="207"/>
      <c r="S309" s="207"/>
      <c r="T309" s="208"/>
      <c r="U309" s="11"/>
      <c r="V309" s="11"/>
      <c r="W309" s="11"/>
      <c r="X309" s="11"/>
      <c r="Y309" s="11"/>
      <c r="Z309" s="11"/>
      <c r="AA309" s="11"/>
      <c r="AB309" s="11"/>
      <c r="AC309" s="11"/>
      <c r="AD309" s="11"/>
      <c r="AE309" s="11"/>
      <c r="AT309" s="209" t="s">
        <v>137</v>
      </c>
      <c r="AU309" s="209" t="s">
        <v>72</v>
      </c>
      <c r="AV309" s="11" t="s">
        <v>82</v>
      </c>
      <c r="AW309" s="11" t="s">
        <v>33</v>
      </c>
      <c r="AX309" s="11" t="s">
        <v>72</v>
      </c>
      <c r="AY309" s="209" t="s">
        <v>136</v>
      </c>
    </row>
    <row r="310" s="12" customFormat="1">
      <c r="A310" s="12"/>
      <c r="B310" s="210"/>
      <c r="C310" s="211"/>
      <c r="D310" s="190" t="s">
        <v>137</v>
      </c>
      <c r="E310" s="212" t="s">
        <v>19</v>
      </c>
      <c r="F310" s="213" t="s">
        <v>140</v>
      </c>
      <c r="G310" s="211"/>
      <c r="H310" s="214">
        <v>90</v>
      </c>
      <c r="I310" s="215"/>
      <c r="J310" s="211"/>
      <c r="K310" s="211"/>
      <c r="L310" s="216"/>
      <c r="M310" s="217"/>
      <c r="N310" s="218"/>
      <c r="O310" s="218"/>
      <c r="P310" s="218"/>
      <c r="Q310" s="218"/>
      <c r="R310" s="218"/>
      <c r="S310" s="218"/>
      <c r="T310" s="219"/>
      <c r="U310" s="12"/>
      <c r="V310" s="12"/>
      <c r="W310" s="12"/>
      <c r="X310" s="12"/>
      <c r="Y310" s="12"/>
      <c r="Z310" s="12"/>
      <c r="AA310" s="12"/>
      <c r="AB310" s="12"/>
      <c r="AC310" s="12"/>
      <c r="AD310" s="12"/>
      <c r="AE310" s="12"/>
      <c r="AT310" s="220" t="s">
        <v>137</v>
      </c>
      <c r="AU310" s="220" t="s">
        <v>72</v>
      </c>
      <c r="AV310" s="12" t="s">
        <v>135</v>
      </c>
      <c r="AW310" s="12" t="s">
        <v>33</v>
      </c>
      <c r="AX310" s="12" t="s">
        <v>80</v>
      </c>
      <c r="AY310" s="220" t="s">
        <v>136</v>
      </c>
    </row>
    <row r="311" s="2" customFormat="1" ht="24.15" customHeight="1">
      <c r="A311" s="37"/>
      <c r="B311" s="38"/>
      <c r="C311" s="175" t="s">
        <v>365</v>
      </c>
      <c r="D311" s="175" t="s">
        <v>130</v>
      </c>
      <c r="E311" s="176" t="s">
        <v>568</v>
      </c>
      <c r="F311" s="177" t="s">
        <v>569</v>
      </c>
      <c r="G311" s="178" t="s">
        <v>133</v>
      </c>
      <c r="H311" s="179">
        <v>2</v>
      </c>
      <c r="I311" s="180"/>
      <c r="J311" s="181">
        <f>ROUND(I311*H311,2)</f>
        <v>0</v>
      </c>
      <c r="K311" s="177" t="s">
        <v>134</v>
      </c>
      <c r="L311" s="43"/>
      <c r="M311" s="182" t="s">
        <v>19</v>
      </c>
      <c r="N311" s="183" t="s">
        <v>43</v>
      </c>
      <c r="O311" s="83"/>
      <c r="P311" s="184">
        <f>O311*H311</f>
        <v>0</v>
      </c>
      <c r="Q311" s="184">
        <v>0</v>
      </c>
      <c r="R311" s="184">
        <f>Q311*H311</f>
        <v>0</v>
      </c>
      <c r="S311" s="184">
        <v>0</v>
      </c>
      <c r="T311" s="185">
        <f>S311*H311</f>
        <v>0</v>
      </c>
      <c r="U311" s="37"/>
      <c r="V311" s="37"/>
      <c r="W311" s="37"/>
      <c r="X311" s="37"/>
      <c r="Y311" s="37"/>
      <c r="Z311" s="37"/>
      <c r="AA311" s="37"/>
      <c r="AB311" s="37"/>
      <c r="AC311" s="37"/>
      <c r="AD311" s="37"/>
      <c r="AE311" s="37"/>
      <c r="AR311" s="186" t="s">
        <v>135</v>
      </c>
      <c r="AT311" s="186" t="s">
        <v>130</v>
      </c>
      <c r="AU311" s="186" t="s">
        <v>72</v>
      </c>
      <c r="AY311" s="16" t="s">
        <v>136</v>
      </c>
      <c r="BE311" s="187">
        <f>IF(N311="základní",J311,0)</f>
        <v>0</v>
      </c>
      <c r="BF311" s="187">
        <f>IF(N311="snížená",J311,0)</f>
        <v>0</v>
      </c>
      <c r="BG311" s="187">
        <f>IF(N311="zákl. přenesená",J311,0)</f>
        <v>0</v>
      </c>
      <c r="BH311" s="187">
        <f>IF(N311="sníž. přenesená",J311,0)</f>
        <v>0</v>
      </c>
      <c r="BI311" s="187">
        <f>IF(N311="nulová",J311,0)</f>
        <v>0</v>
      </c>
      <c r="BJ311" s="16" t="s">
        <v>80</v>
      </c>
      <c r="BK311" s="187">
        <f>ROUND(I311*H311,2)</f>
        <v>0</v>
      </c>
      <c r="BL311" s="16" t="s">
        <v>135</v>
      </c>
      <c r="BM311" s="186" t="s">
        <v>376</v>
      </c>
    </row>
    <row r="312" s="11" customFormat="1">
      <c r="A312" s="11"/>
      <c r="B312" s="199"/>
      <c r="C312" s="200"/>
      <c r="D312" s="190" t="s">
        <v>137</v>
      </c>
      <c r="E312" s="201" t="s">
        <v>19</v>
      </c>
      <c r="F312" s="202" t="s">
        <v>570</v>
      </c>
      <c r="G312" s="200"/>
      <c r="H312" s="203">
        <v>2</v>
      </c>
      <c r="I312" s="204"/>
      <c r="J312" s="200"/>
      <c r="K312" s="200"/>
      <c r="L312" s="205"/>
      <c r="M312" s="206"/>
      <c r="N312" s="207"/>
      <c r="O312" s="207"/>
      <c r="P312" s="207"/>
      <c r="Q312" s="207"/>
      <c r="R312" s="207"/>
      <c r="S312" s="207"/>
      <c r="T312" s="208"/>
      <c r="U312" s="11"/>
      <c r="V312" s="11"/>
      <c r="W312" s="11"/>
      <c r="X312" s="11"/>
      <c r="Y312" s="11"/>
      <c r="Z312" s="11"/>
      <c r="AA312" s="11"/>
      <c r="AB312" s="11"/>
      <c r="AC312" s="11"/>
      <c r="AD312" s="11"/>
      <c r="AE312" s="11"/>
      <c r="AT312" s="209" t="s">
        <v>137</v>
      </c>
      <c r="AU312" s="209" t="s">
        <v>72</v>
      </c>
      <c r="AV312" s="11" t="s">
        <v>82</v>
      </c>
      <c r="AW312" s="11" t="s">
        <v>33</v>
      </c>
      <c r="AX312" s="11" t="s">
        <v>72</v>
      </c>
      <c r="AY312" s="209" t="s">
        <v>136</v>
      </c>
    </row>
    <row r="313" s="12" customFormat="1">
      <c r="A313" s="12"/>
      <c r="B313" s="210"/>
      <c r="C313" s="211"/>
      <c r="D313" s="190" t="s">
        <v>137</v>
      </c>
      <c r="E313" s="212" t="s">
        <v>19</v>
      </c>
      <c r="F313" s="213" t="s">
        <v>140</v>
      </c>
      <c r="G313" s="211"/>
      <c r="H313" s="214">
        <v>2</v>
      </c>
      <c r="I313" s="215"/>
      <c r="J313" s="211"/>
      <c r="K313" s="211"/>
      <c r="L313" s="216"/>
      <c r="M313" s="217"/>
      <c r="N313" s="218"/>
      <c r="O313" s="218"/>
      <c r="P313" s="218"/>
      <c r="Q313" s="218"/>
      <c r="R313" s="218"/>
      <c r="S313" s="218"/>
      <c r="T313" s="219"/>
      <c r="U313" s="12"/>
      <c r="V313" s="12"/>
      <c r="W313" s="12"/>
      <c r="X313" s="12"/>
      <c r="Y313" s="12"/>
      <c r="Z313" s="12"/>
      <c r="AA313" s="12"/>
      <c r="AB313" s="12"/>
      <c r="AC313" s="12"/>
      <c r="AD313" s="12"/>
      <c r="AE313" s="12"/>
      <c r="AT313" s="220" t="s">
        <v>137</v>
      </c>
      <c r="AU313" s="220" t="s">
        <v>72</v>
      </c>
      <c r="AV313" s="12" t="s">
        <v>135</v>
      </c>
      <c r="AW313" s="12" t="s">
        <v>33</v>
      </c>
      <c r="AX313" s="12" t="s">
        <v>80</v>
      </c>
      <c r="AY313" s="220" t="s">
        <v>136</v>
      </c>
    </row>
    <row r="314" s="2" customFormat="1" ht="21.75" customHeight="1">
      <c r="A314" s="37"/>
      <c r="B314" s="38"/>
      <c r="C314" s="175" t="s">
        <v>261</v>
      </c>
      <c r="D314" s="175" t="s">
        <v>130</v>
      </c>
      <c r="E314" s="176" t="s">
        <v>571</v>
      </c>
      <c r="F314" s="177" t="s">
        <v>572</v>
      </c>
      <c r="G314" s="178" t="s">
        <v>133</v>
      </c>
      <c r="H314" s="179">
        <v>4</v>
      </c>
      <c r="I314" s="180"/>
      <c r="J314" s="181">
        <f>ROUND(I314*H314,2)</f>
        <v>0</v>
      </c>
      <c r="K314" s="177" t="s">
        <v>134</v>
      </c>
      <c r="L314" s="43"/>
      <c r="M314" s="182" t="s">
        <v>19</v>
      </c>
      <c r="N314" s="183" t="s">
        <v>43</v>
      </c>
      <c r="O314" s="83"/>
      <c r="P314" s="184">
        <f>O314*H314</f>
        <v>0</v>
      </c>
      <c r="Q314" s="184">
        <v>0</v>
      </c>
      <c r="R314" s="184">
        <f>Q314*H314</f>
        <v>0</v>
      </c>
      <c r="S314" s="184">
        <v>0</v>
      </c>
      <c r="T314" s="185">
        <f>S314*H314</f>
        <v>0</v>
      </c>
      <c r="U314" s="37"/>
      <c r="V314" s="37"/>
      <c r="W314" s="37"/>
      <c r="X314" s="37"/>
      <c r="Y314" s="37"/>
      <c r="Z314" s="37"/>
      <c r="AA314" s="37"/>
      <c r="AB314" s="37"/>
      <c r="AC314" s="37"/>
      <c r="AD314" s="37"/>
      <c r="AE314" s="37"/>
      <c r="AR314" s="186" t="s">
        <v>135</v>
      </c>
      <c r="AT314" s="186" t="s">
        <v>130</v>
      </c>
      <c r="AU314" s="186" t="s">
        <v>72</v>
      </c>
      <c r="AY314" s="16" t="s">
        <v>136</v>
      </c>
      <c r="BE314" s="187">
        <f>IF(N314="základní",J314,0)</f>
        <v>0</v>
      </c>
      <c r="BF314" s="187">
        <f>IF(N314="snížená",J314,0)</f>
        <v>0</v>
      </c>
      <c r="BG314" s="187">
        <f>IF(N314="zákl. přenesená",J314,0)</f>
        <v>0</v>
      </c>
      <c r="BH314" s="187">
        <f>IF(N314="sníž. přenesená",J314,0)</f>
        <v>0</v>
      </c>
      <c r="BI314" s="187">
        <f>IF(N314="nulová",J314,0)</f>
        <v>0</v>
      </c>
      <c r="BJ314" s="16" t="s">
        <v>80</v>
      </c>
      <c r="BK314" s="187">
        <f>ROUND(I314*H314,2)</f>
        <v>0</v>
      </c>
      <c r="BL314" s="16" t="s">
        <v>135</v>
      </c>
      <c r="BM314" s="186" t="s">
        <v>379</v>
      </c>
    </row>
    <row r="315" s="11" customFormat="1">
      <c r="A315" s="11"/>
      <c r="B315" s="199"/>
      <c r="C315" s="200"/>
      <c r="D315" s="190" t="s">
        <v>137</v>
      </c>
      <c r="E315" s="201" t="s">
        <v>19</v>
      </c>
      <c r="F315" s="202" t="s">
        <v>573</v>
      </c>
      <c r="G315" s="200"/>
      <c r="H315" s="203">
        <v>4</v>
      </c>
      <c r="I315" s="204"/>
      <c r="J315" s="200"/>
      <c r="K315" s="200"/>
      <c r="L315" s="205"/>
      <c r="M315" s="206"/>
      <c r="N315" s="207"/>
      <c r="O315" s="207"/>
      <c r="P315" s="207"/>
      <c r="Q315" s="207"/>
      <c r="R315" s="207"/>
      <c r="S315" s="207"/>
      <c r="T315" s="208"/>
      <c r="U315" s="11"/>
      <c r="V315" s="11"/>
      <c r="W315" s="11"/>
      <c r="X315" s="11"/>
      <c r="Y315" s="11"/>
      <c r="Z315" s="11"/>
      <c r="AA315" s="11"/>
      <c r="AB315" s="11"/>
      <c r="AC315" s="11"/>
      <c r="AD315" s="11"/>
      <c r="AE315" s="11"/>
      <c r="AT315" s="209" t="s">
        <v>137</v>
      </c>
      <c r="AU315" s="209" t="s">
        <v>72</v>
      </c>
      <c r="AV315" s="11" t="s">
        <v>82</v>
      </c>
      <c r="AW315" s="11" t="s">
        <v>33</v>
      </c>
      <c r="AX315" s="11" t="s">
        <v>72</v>
      </c>
      <c r="AY315" s="209" t="s">
        <v>136</v>
      </c>
    </row>
    <row r="316" s="12" customFormat="1">
      <c r="A316" s="12"/>
      <c r="B316" s="210"/>
      <c r="C316" s="211"/>
      <c r="D316" s="190" t="s">
        <v>137</v>
      </c>
      <c r="E316" s="212" t="s">
        <v>19</v>
      </c>
      <c r="F316" s="213" t="s">
        <v>140</v>
      </c>
      <c r="G316" s="211"/>
      <c r="H316" s="214">
        <v>4</v>
      </c>
      <c r="I316" s="215"/>
      <c r="J316" s="211"/>
      <c r="K316" s="211"/>
      <c r="L316" s="216"/>
      <c r="M316" s="217"/>
      <c r="N316" s="218"/>
      <c r="O316" s="218"/>
      <c r="P316" s="218"/>
      <c r="Q316" s="218"/>
      <c r="R316" s="218"/>
      <c r="S316" s="218"/>
      <c r="T316" s="219"/>
      <c r="U316" s="12"/>
      <c r="V316" s="12"/>
      <c r="W316" s="12"/>
      <c r="X316" s="12"/>
      <c r="Y316" s="12"/>
      <c r="Z316" s="12"/>
      <c r="AA316" s="12"/>
      <c r="AB316" s="12"/>
      <c r="AC316" s="12"/>
      <c r="AD316" s="12"/>
      <c r="AE316" s="12"/>
      <c r="AT316" s="220" t="s">
        <v>137</v>
      </c>
      <c r="AU316" s="220" t="s">
        <v>72</v>
      </c>
      <c r="AV316" s="12" t="s">
        <v>135</v>
      </c>
      <c r="AW316" s="12" t="s">
        <v>33</v>
      </c>
      <c r="AX316" s="12" t="s">
        <v>80</v>
      </c>
      <c r="AY316" s="220" t="s">
        <v>136</v>
      </c>
    </row>
    <row r="317" s="2" customFormat="1" ht="16.5" customHeight="1">
      <c r="A317" s="37"/>
      <c r="B317" s="38"/>
      <c r="C317" s="175" t="s">
        <v>373</v>
      </c>
      <c r="D317" s="175" t="s">
        <v>130</v>
      </c>
      <c r="E317" s="176" t="s">
        <v>574</v>
      </c>
      <c r="F317" s="177" t="s">
        <v>575</v>
      </c>
      <c r="G317" s="178" t="s">
        <v>576</v>
      </c>
      <c r="H317" s="179">
        <v>20</v>
      </c>
      <c r="I317" s="180"/>
      <c r="J317" s="181">
        <f>ROUND(I317*H317,2)</f>
        <v>0</v>
      </c>
      <c r="K317" s="177" t="s">
        <v>134</v>
      </c>
      <c r="L317" s="43"/>
      <c r="M317" s="182" t="s">
        <v>19</v>
      </c>
      <c r="N317" s="183" t="s">
        <v>43</v>
      </c>
      <c r="O317" s="83"/>
      <c r="P317" s="184">
        <f>O317*H317</f>
        <v>0</v>
      </c>
      <c r="Q317" s="184">
        <v>0</v>
      </c>
      <c r="R317" s="184">
        <f>Q317*H317</f>
        <v>0</v>
      </c>
      <c r="S317" s="184">
        <v>0</v>
      </c>
      <c r="T317" s="185">
        <f>S317*H317</f>
        <v>0</v>
      </c>
      <c r="U317" s="37"/>
      <c r="V317" s="37"/>
      <c r="W317" s="37"/>
      <c r="X317" s="37"/>
      <c r="Y317" s="37"/>
      <c r="Z317" s="37"/>
      <c r="AA317" s="37"/>
      <c r="AB317" s="37"/>
      <c r="AC317" s="37"/>
      <c r="AD317" s="37"/>
      <c r="AE317" s="37"/>
      <c r="AR317" s="186" t="s">
        <v>135</v>
      </c>
      <c r="AT317" s="186" t="s">
        <v>130</v>
      </c>
      <c r="AU317" s="186" t="s">
        <v>72</v>
      </c>
      <c r="AY317" s="16" t="s">
        <v>136</v>
      </c>
      <c r="BE317" s="187">
        <f>IF(N317="základní",J317,0)</f>
        <v>0</v>
      </c>
      <c r="BF317" s="187">
        <f>IF(N317="snížená",J317,0)</f>
        <v>0</v>
      </c>
      <c r="BG317" s="187">
        <f>IF(N317="zákl. přenesená",J317,0)</f>
        <v>0</v>
      </c>
      <c r="BH317" s="187">
        <f>IF(N317="sníž. přenesená",J317,0)</f>
        <v>0</v>
      </c>
      <c r="BI317" s="187">
        <f>IF(N317="nulová",J317,0)</f>
        <v>0</v>
      </c>
      <c r="BJ317" s="16" t="s">
        <v>80</v>
      </c>
      <c r="BK317" s="187">
        <f>ROUND(I317*H317,2)</f>
        <v>0</v>
      </c>
      <c r="BL317" s="16" t="s">
        <v>135</v>
      </c>
      <c r="BM317" s="186" t="s">
        <v>383</v>
      </c>
    </row>
    <row r="318" s="11" customFormat="1">
      <c r="A318" s="11"/>
      <c r="B318" s="199"/>
      <c r="C318" s="200"/>
      <c r="D318" s="190" t="s">
        <v>137</v>
      </c>
      <c r="E318" s="201" t="s">
        <v>19</v>
      </c>
      <c r="F318" s="202" t="s">
        <v>577</v>
      </c>
      <c r="G318" s="200"/>
      <c r="H318" s="203">
        <v>4</v>
      </c>
      <c r="I318" s="204"/>
      <c r="J318" s="200"/>
      <c r="K318" s="200"/>
      <c r="L318" s="205"/>
      <c r="M318" s="206"/>
      <c r="N318" s="207"/>
      <c r="O318" s="207"/>
      <c r="P318" s="207"/>
      <c r="Q318" s="207"/>
      <c r="R318" s="207"/>
      <c r="S318" s="207"/>
      <c r="T318" s="208"/>
      <c r="U318" s="11"/>
      <c r="V318" s="11"/>
      <c r="W318" s="11"/>
      <c r="X318" s="11"/>
      <c r="Y318" s="11"/>
      <c r="Z318" s="11"/>
      <c r="AA318" s="11"/>
      <c r="AB318" s="11"/>
      <c r="AC318" s="11"/>
      <c r="AD318" s="11"/>
      <c r="AE318" s="11"/>
      <c r="AT318" s="209" t="s">
        <v>137</v>
      </c>
      <c r="AU318" s="209" t="s">
        <v>72</v>
      </c>
      <c r="AV318" s="11" t="s">
        <v>82</v>
      </c>
      <c r="AW318" s="11" t="s">
        <v>33</v>
      </c>
      <c r="AX318" s="11" t="s">
        <v>72</v>
      </c>
      <c r="AY318" s="209" t="s">
        <v>136</v>
      </c>
    </row>
    <row r="319" s="11" customFormat="1">
      <c r="A319" s="11"/>
      <c r="B319" s="199"/>
      <c r="C319" s="200"/>
      <c r="D319" s="190" t="s">
        <v>137</v>
      </c>
      <c r="E319" s="201" t="s">
        <v>19</v>
      </c>
      <c r="F319" s="202" t="s">
        <v>578</v>
      </c>
      <c r="G319" s="200"/>
      <c r="H319" s="203">
        <v>16</v>
      </c>
      <c r="I319" s="204"/>
      <c r="J319" s="200"/>
      <c r="K319" s="200"/>
      <c r="L319" s="205"/>
      <c r="M319" s="206"/>
      <c r="N319" s="207"/>
      <c r="O319" s="207"/>
      <c r="P319" s="207"/>
      <c r="Q319" s="207"/>
      <c r="R319" s="207"/>
      <c r="S319" s="207"/>
      <c r="T319" s="208"/>
      <c r="U319" s="11"/>
      <c r="V319" s="11"/>
      <c r="W319" s="11"/>
      <c r="X319" s="11"/>
      <c r="Y319" s="11"/>
      <c r="Z319" s="11"/>
      <c r="AA319" s="11"/>
      <c r="AB319" s="11"/>
      <c r="AC319" s="11"/>
      <c r="AD319" s="11"/>
      <c r="AE319" s="11"/>
      <c r="AT319" s="209" t="s">
        <v>137</v>
      </c>
      <c r="AU319" s="209" t="s">
        <v>72</v>
      </c>
      <c r="AV319" s="11" t="s">
        <v>82</v>
      </c>
      <c r="AW319" s="11" t="s">
        <v>33</v>
      </c>
      <c r="AX319" s="11" t="s">
        <v>72</v>
      </c>
      <c r="AY319" s="209" t="s">
        <v>136</v>
      </c>
    </row>
    <row r="320" s="12" customFormat="1">
      <c r="A320" s="12"/>
      <c r="B320" s="210"/>
      <c r="C320" s="211"/>
      <c r="D320" s="190" t="s">
        <v>137</v>
      </c>
      <c r="E320" s="212" t="s">
        <v>19</v>
      </c>
      <c r="F320" s="213" t="s">
        <v>140</v>
      </c>
      <c r="G320" s="211"/>
      <c r="H320" s="214">
        <v>20</v>
      </c>
      <c r="I320" s="215"/>
      <c r="J320" s="211"/>
      <c r="K320" s="211"/>
      <c r="L320" s="216"/>
      <c r="M320" s="217"/>
      <c r="N320" s="218"/>
      <c r="O320" s="218"/>
      <c r="P320" s="218"/>
      <c r="Q320" s="218"/>
      <c r="R320" s="218"/>
      <c r="S320" s="218"/>
      <c r="T320" s="219"/>
      <c r="U320" s="12"/>
      <c r="V320" s="12"/>
      <c r="W320" s="12"/>
      <c r="X320" s="12"/>
      <c r="Y320" s="12"/>
      <c r="Z320" s="12"/>
      <c r="AA320" s="12"/>
      <c r="AB320" s="12"/>
      <c r="AC320" s="12"/>
      <c r="AD320" s="12"/>
      <c r="AE320" s="12"/>
      <c r="AT320" s="220" t="s">
        <v>137</v>
      </c>
      <c r="AU320" s="220" t="s">
        <v>72</v>
      </c>
      <c r="AV320" s="12" t="s">
        <v>135</v>
      </c>
      <c r="AW320" s="12" t="s">
        <v>33</v>
      </c>
      <c r="AX320" s="12" t="s">
        <v>80</v>
      </c>
      <c r="AY320" s="220" t="s">
        <v>136</v>
      </c>
    </row>
    <row r="321" s="2" customFormat="1" ht="16.5" customHeight="1">
      <c r="A321" s="37"/>
      <c r="B321" s="38"/>
      <c r="C321" s="175" t="s">
        <v>266</v>
      </c>
      <c r="D321" s="175" t="s">
        <v>130</v>
      </c>
      <c r="E321" s="176" t="s">
        <v>579</v>
      </c>
      <c r="F321" s="177" t="s">
        <v>580</v>
      </c>
      <c r="G321" s="178" t="s">
        <v>133</v>
      </c>
      <c r="H321" s="179">
        <v>24</v>
      </c>
      <c r="I321" s="180"/>
      <c r="J321" s="181">
        <f>ROUND(I321*H321,2)</f>
        <v>0</v>
      </c>
      <c r="K321" s="177" t="s">
        <v>134</v>
      </c>
      <c r="L321" s="43"/>
      <c r="M321" s="182" t="s">
        <v>19</v>
      </c>
      <c r="N321" s="183" t="s">
        <v>43</v>
      </c>
      <c r="O321" s="83"/>
      <c r="P321" s="184">
        <f>O321*H321</f>
        <v>0</v>
      </c>
      <c r="Q321" s="184">
        <v>0</v>
      </c>
      <c r="R321" s="184">
        <f>Q321*H321</f>
        <v>0</v>
      </c>
      <c r="S321" s="184">
        <v>0</v>
      </c>
      <c r="T321" s="185">
        <f>S321*H321</f>
        <v>0</v>
      </c>
      <c r="U321" s="37"/>
      <c r="V321" s="37"/>
      <c r="W321" s="37"/>
      <c r="X321" s="37"/>
      <c r="Y321" s="37"/>
      <c r="Z321" s="37"/>
      <c r="AA321" s="37"/>
      <c r="AB321" s="37"/>
      <c r="AC321" s="37"/>
      <c r="AD321" s="37"/>
      <c r="AE321" s="37"/>
      <c r="AR321" s="186" t="s">
        <v>135</v>
      </c>
      <c r="AT321" s="186" t="s">
        <v>130</v>
      </c>
      <c r="AU321" s="186" t="s">
        <v>72</v>
      </c>
      <c r="AY321" s="16" t="s">
        <v>136</v>
      </c>
      <c r="BE321" s="187">
        <f>IF(N321="základní",J321,0)</f>
        <v>0</v>
      </c>
      <c r="BF321" s="187">
        <f>IF(N321="snížená",J321,0)</f>
        <v>0</v>
      </c>
      <c r="BG321" s="187">
        <f>IF(N321="zákl. přenesená",J321,0)</f>
        <v>0</v>
      </c>
      <c r="BH321" s="187">
        <f>IF(N321="sníž. přenesená",J321,0)</f>
        <v>0</v>
      </c>
      <c r="BI321" s="187">
        <f>IF(N321="nulová",J321,0)</f>
        <v>0</v>
      </c>
      <c r="BJ321" s="16" t="s">
        <v>80</v>
      </c>
      <c r="BK321" s="187">
        <f>ROUND(I321*H321,2)</f>
        <v>0</v>
      </c>
      <c r="BL321" s="16" t="s">
        <v>135</v>
      </c>
      <c r="BM321" s="186" t="s">
        <v>386</v>
      </c>
    </row>
    <row r="322" s="11" customFormat="1">
      <c r="A322" s="11"/>
      <c r="B322" s="199"/>
      <c r="C322" s="200"/>
      <c r="D322" s="190" t="s">
        <v>137</v>
      </c>
      <c r="E322" s="201" t="s">
        <v>19</v>
      </c>
      <c r="F322" s="202" t="s">
        <v>581</v>
      </c>
      <c r="G322" s="200"/>
      <c r="H322" s="203">
        <v>8</v>
      </c>
      <c r="I322" s="204"/>
      <c r="J322" s="200"/>
      <c r="K322" s="200"/>
      <c r="L322" s="205"/>
      <c r="M322" s="206"/>
      <c r="N322" s="207"/>
      <c r="O322" s="207"/>
      <c r="P322" s="207"/>
      <c r="Q322" s="207"/>
      <c r="R322" s="207"/>
      <c r="S322" s="207"/>
      <c r="T322" s="208"/>
      <c r="U322" s="11"/>
      <c r="V322" s="11"/>
      <c r="W322" s="11"/>
      <c r="X322" s="11"/>
      <c r="Y322" s="11"/>
      <c r="Z322" s="11"/>
      <c r="AA322" s="11"/>
      <c r="AB322" s="11"/>
      <c r="AC322" s="11"/>
      <c r="AD322" s="11"/>
      <c r="AE322" s="11"/>
      <c r="AT322" s="209" t="s">
        <v>137</v>
      </c>
      <c r="AU322" s="209" t="s">
        <v>72</v>
      </c>
      <c r="AV322" s="11" t="s">
        <v>82</v>
      </c>
      <c r="AW322" s="11" t="s">
        <v>33</v>
      </c>
      <c r="AX322" s="11" t="s">
        <v>72</v>
      </c>
      <c r="AY322" s="209" t="s">
        <v>136</v>
      </c>
    </row>
    <row r="323" s="11" customFormat="1">
      <c r="A323" s="11"/>
      <c r="B323" s="199"/>
      <c r="C323" s="200"/>
      <c r="D323" s="190" t="s">
        <v>137</v>
      </c>
      <c r="E323" s="201" t="s">
        <v>19</v>
      </c>
      <c r="F323" s="202" t="s">
        <v>578</v>
      </c>
      <c r="G323" s="200"/>
      <c r="H323" s="203">
        <v>16</v>
      </c>
      <c r="I323" s="204"/>
      <c r="J323" s="200"/>
      <c r="K323" s="200"/>
      <c r="L323" s="205"/>
      <c r="M323" s="206"/>
      <c r="N323" s="207"/>
      <c r="O323" s="207"/>
      <c r="P323" s="207"/>
      <c r="Q323" s="207"/>
      <c r="R323" s="207"/>
      <c r="S323" s="207"/>
      <c r="T323" s="208"/>
      <c r="U323" s="11"/>
      <c r="V323" s="11"/>
      <c r="W323" s="11"/>
      <c r="X323" s="11"/>
      <c r="Y323" s="11"/>
      <c r="Z323" s="11"/>
      <c r="AA323" s="11"/>
      <c r="AB323" s="11"/>
      <c r="AC323" s="11"/>
      <c r="AD323" s="11"/>
      <c r="AE323" s="11"/>
      <c r="AT323" s="209" t="s">
        <v>137</v>
      </c>
      <c r="AU323" s="209" t="s">
        <v>72</v>
      </c>
      <c r="AV323" s="11" t="s">
        <v>82</v>
      </c>
      <c r="AW323" s="11" t="s">
        <v>33</v>
      </c>
      <c r="AX323" s="11" t="s">
        <v>72</v>
      </c>
      <c r="AY323" s="209" t="s">
        <v>136</v>
      </c>
    </row>
    <row r="324" s="12" customFormat="1">
      <c r="A324" s="12"/>
      <c r="B324" s="210"/>
      <c r="C324" s="211"/>
      <c r="D324" s="190" t="s">
        <v>137</v>
      </c>
      <c r="E324" s="212" t="s">
        <v>19</v>
      </c>
      <c r="F324" s="213" t="s">
        <v>140</v>
      </c>
      <c r="G324" s="211"/>
      <c r="H324" s="214">
        <v>24</v>
      </c>
      <c r="I324" s="215"/>
      <c r="J324" s="211"/>
      <c r="K324" s="211"/>
      <c r="L324" s="216"/>
      <c r="M324" s="217"/>
      <c r="N324" s="218"/>
      <c r="O324" s="218"/>
      <c r="P324" s="218"/>
      <c r="Q324" s="218"/>
      <c r="R324" s="218"/>
      <c r="S324" s="218"/>
      <c r="T324" s="219"/>
      <c r="U324" s="12"/>
      <c r="V324" s="12"/>
      <c r="W324" s="12"/>
      <c r="X324" s="12"/>
      <c r="Y324" s="12"/>
      <c r="Z324" s="12"/>
      <c r="AA324" s="12"/>
      <c r="AB324" s="12"/>
      <c r="AC324" s="12"/>
      <c r="AD324" s="12"/>
      <c r="AE324" s="12"/>
      <c r="AT324" s="220" t="s">
        <v>137</v>
      </c>
      <c r="AU324" s="220" t="s">
        <v>72</v>
      </c>
      <c r="AV324" s="12" t="s">
        <v>135</v>
      </c>
      <c r="AW324" s="12" t="s">
        <v>33</v>
      </c>
      <c r="AX324" s="12" t="s">
        <v>80</v>
      </c>
      <c r="AY324" s="220" t="s">
        <v>136</v>
      </c>
    </row>
    <row r="325" s="2" customFormat="1" ht="16.5" customHeight="1">
      <c r="A325" s="37"/>
      <c r="B325" s="38"/>
      <c r="C325" s="175" t="s">
        <v>380</v>
      </c>
      <c r="D325" s="175" t="s">
        <v>130</v>
      </c>
      <c r="E325" s="176" t="s">
        <v>582</v>
      </c>
      <c r="F325" s="177" t="s">
        <v>583</v>
      </c>
      <c r="G325" s="178" t="s">
        <v>133</v>
      </c>
      <c r="H325" s="179">
        <v>6</v>
      </c>
      <c r="I325" s="180"/>
      <c r="J325" s="181">
        <f>ROUND(I325*H325,2)</f>
        <v>0</v>
      </c>
      <c r="K325" s="177" t="s">
        <v>134</v>
      </c>
      <c r="L325" s="43"/>
      <c r="M325" s="182" t="s">
        <v>19</v>
      </c>
      <c r="N325" s="183" t="s">
        <v>43</v>
      </c>
      <c r="O325" s="83"/>
      <c r="P325" s="184">
        <f>O325*H325</f>
        <v>0</v>
      </c>
      <c r="Q325" s="184">
        <v>0</v>
      </c>
      <c r="R325" s="184">
        <f>Q325*H325</f>
        <v>0</v>
      </c>
      <c r="S325" s="184">
        <v>0</v>
      </c>
      <c r="T325" s="185">
        <f>S325*H325</f>
        <v>0</v>
      </c>
      <c r="U325" s="37"/>
      <c r="V325" s="37"/>
      <c r="W325" s="37"/>
      <c r="X325" s="37"/>
      <c r="Y325" s="37"/>
      <c r="Z325" s="37"/>
      <c r="AA325" s="37"/>
      <c r="AB325" s="37"/>
      <c r="AC325" s="37"/>
      <c r="AD325" s="37"/>
      <c r="AE325" s="37"/>
      <c r="AR325" s="186" t="s">
        <v>135</v>
      </c>
      <c r="AT325" s="186" t="s">
        <v>130</v>
      </c>
      <c r="AU325" s="186" t="s">
        <v>72</v>
      </c>
      <c r="AY325" s="16" t="s">
        <v>136</v>
      </c>
      <c r="BE325" s="187">
        <f>IF(N325="základní",J325,0)</f>
        <v>0</v>
      </c>
      <c r="BF325" s="187">
        <f>IF(N325="snížená",J325,0)</f>
        <v>0</v>
      </c>
      <c r="BG325" s="187">
        <f>IF(N325="zákl. přenesená",J325,0)</f>
        <v>0</v>
      </c>
      <c r="BH325" s="187">
        <f>IF(N325="sníž. přenesená",J325,0)</f>
        <v>0</v>
      </c>
      <c r="BI325" s="187">
        <f>IF(N325="nulová",J325,0)</f>
        <v>0</v>
      </c>
      <c r="BJ325" s="16" t="s">
        <v>80</v>
      </c>
      <c r="BK325" s="187">
        <f>ROUND(I325*H325,2)</f>
        <v>0</v>
      </c>
      <c r="BL325" s="16" t="s">
        <v>135</v>
      </c>
      <c r="BM325" s="186" t="s">
        <v>390</v>
      </c>
    </row>
    <row r="326" s="11" customFormat="1">
      <c r="A326" s="11"/>
      <c r="B326" s="199"/>
      <c r="C326" s="200"/>
      <c r="D326" s="190" t="s">
        <v>137</v>
      </c>
      <c r="E326" s="201" t="s">
        <v>19</v>
      </c>
      <c r="F326" s="202" t="s">
        <v>584</v>
      </c>
      <c r="G326" s="200"/>
      <c r="H326" s="203">
        <v>2</v>
      </c>
      <c r="I326" s="204"/>
      <c r="J326" s="200"/>
      <c r="K326" s="200"/>
      <c r="L326" s="205"/>
      <c r="M326" s="206"/>
      <c r="N326" s="207"/>
      <c r="O326" s="207"/>
      <c r="P326" s="207"/>
      <c r="Q326" s="207"/>
      <c r="R326" s="207"/>
      <c r="S326" s="207"/>
      <c r="T326" s="208"/>
      <c r="U326" s="11"/>
      <c r="V326" s="11"/>
      <c r="W326" s="11"/>
      <c r="X326" s="11"/>
      <c r="Y326" s="11"/>
      <c r="Z326" s="11"/>
      <c r="AA326" s="11"/>
      <c r="AB326" s="11"/>
      <c r="AC326" s="11"/>
      <c r="AD326" s="11"/>
      <c r="AE326" s="11"/>
      <c r="AT326" s="209" t="s">
        <v>137</v>
      </c>
      <c r="AU326" s="209" t="s">
        <v>72</v>
      </c>
      <c r="AV326" s="11" t="s">
        <v>82</v>
      </c>
      <c r="AW326" s="11" t="s">
        <v>33</v>
      </c>
      <c r="AX326" s="11" t="s">
        <v>72</v>
      </c>
      <c r="AY326" s="209" t="s">
        <v>136</v>
      </c>
    </row>
    <row r="327" s="11" customFormat="1">
      <c r="A327" s="11"/>
      <c r="B327" s="199"/>
      <c r="C327" s="200"/>
      <c r="D327" s="190" t="s">
        <v>137</v>
      </c>
      <c r="E327" s="201" t="s">
        <v>19</v>
      </c>
      <c r="F327" s="202" t="s">
        <v>585</v>
      </c>
      <c r="G327" s="200"/>
      <c r="H327" s="203">
        <v>4</v>
      </c>
      <c r="I327" s="204"/>
      <c r="J327" s="200"/>
      <c r="K327" s="200"/>
      <c r="L327" s="205"/>
      <c r="M327" s="206"/>
      <c r="N327" s="207"/>
      <c r="O327" s="207"/>
      <c r="P327" s="207"/>
      <c r="Q327" s="207"/>
      <c r="R327" s="207"/>
      <c r="S327" s="207"/>
      <c r="T327" s="208"/>
      <c r="U327" s="11"/>
      <c r="V327" s="11"/>
      <c r="W327" s="11"/>
      <c r="X327" s="11"/>
      <c r="Y327" s="11"/>
      <c r="Z327" s="11"/>
      <c r="AA327" s="11"/>
      <c r="AB327" s="11"/>
      <c r="AC327" s="11"/>
      <c r="AD327" s="11"/>
      <c r="AE327" s="11"/>
      <c r="AT327" s="209" t="s">
        <v>137</v>
      </c>
      <c r="AU327" s="209" t="s">
        <v>72</v>
      </c>
      <c r="AV327" s="11" t="s">
        <v>82</v>
      </c>
      <c r="AW327" s="11" t="s">
        <v>33</v>
      </c>
      <c r="AX327" s="11" t="s">
        <v>72</v>
      </c>
      <c r="AY327" s="209" t="s">
        <v>136</v>
      </c>
    </row>
    <row r="328" s="12" customFormat="1">
      <c r="A328" s="12"/>
      <c r="B328" s="210"/>
      <c r="C328" s="211"/>
      <c r="D328" s="190" t="s">
        <v>137</v>
      </c>
      <c r="E328" s="212" t="s">
        <v>19</v>
      </c>
      <c r="F328" s="213" t="s">
        <v>140</v>
      </c>
      <c r="G328" s="211"/>
      <c r="H328" s="214">
        <v>6</v>
      </c>
      <c r="I328" s="215"/>
      <c r="J328" s="211"/>
      <c r="K328" s="211"/>
      <c r="L328" s="216"/>
      <c r="M328" s="217"/>
      <c r="N328" s="218"/>
      <c r="O328" s="218"/>
      <c r="P328" s="218"/>
      <c r="Q328" s="218"/>
      <c r="R328" s="218"/>
      <c r="S328" s="218"/>
      <c r="T328" s="219"/>
      <c r="U328" s="12"/>
      <c r="V328" s="12"/>
      <c r="W328" s="12"/>
      <c r="X328" s="12"/>
      <c r="Y328" s="12"/>
      <c r="Z328" s="12"/>
      <c r="AA328" s="12"/>
      <c r="AB328" s="12"/>
      <c r="AC328" s="12"/>
      <c r="AD328" s="12"/>
      <c r="AE328" s="12"/>
      <c r="AT328" s="220" t="s">
        <v>137</v>
      </c>
      <c r="AU328" s="220" t="s">
        <v>72</v>
      </c>
      <c r="AV328" s="12" t="s">
        <v>135</v>
      </c>
      <c r="AW328" s="12" t="s">
        <v>33</v>
      </c>
      <c r="AX328" s="12" t="s">
        <v>80</v>
      </c>
      <c r="AY328" s="220" t="s">
        <v>136</v>
      </c>
    </row>
    <row r="329" s="2" customFormat="1" ht="16.5" customHeight="1">
      <c r="A329" s="37"/>
      <c r="B329" s="38"/>
      <c r="C329" s="175" t="s">
        <v>269</v>
      </c>
      <c r="D329" s="175" t="s">
        <v>130</v>
      </c>
      <c r="E329" s="176" t="s">
        <v>586</v>
      </c>
      <c r="F329" s="177" t="s">
        <v>587</v>
      </c>
      <c r="G329" s="178" t="s">
        <v>182</v>
      </c>
      <c r="H329" s="179">
        <v>0.20000000000000001</v>
      </c>
      <c r="I329" s="180"/>
      <c r="J329" s="181">
        <f>ROUND(I329*H329,2)</f>
        <v>0</v>
      </c>
      <c r="K329" s="177" t="s">
        <v>134</v>
      </c>
      <c r="L329" s="43"/>
      <c r="M329" s="182" t="s">
        <v>19</v>
      </c>
      <c r="N329" s="183" t="s">
        <v>43</v>
      </c>
      <c r="O329" s="83"/>
      <c r="P329" s="184">
        <f>O329*H329</f>
        <v>0</v>
      </c>
      <c r="Q329" s="184">
        <v>0</v>
      </c>
      <c r="R329" s="184">
        <f>Q329*H329</f>
        <v>0</v>
      </c>
      <c r="S329" s="184">
        <v>0</v>
      </c>
      <c r="T329" s="185">
        <f>S329*H329</f>
        <v>0</v>
      </c>
      <c r="U329" s="37"/>
      <c r="V329" s="37"/>
      <c r="W329" s="37"/>
      <c r="X329" s="37"/>
      <c r="Y329" s="37"/>
      <c r="Z329" s="37"/>
      <c r="AA329" s="37"/>
      <c r="AB329" s="37"/>
      <c r="AC329" s="37"/>
      <c r="AD329" s="37"/>
      <c r="AE329" s="37"/>
      <c r="AR329" s="186" t="s">
        <v>135</v>
      </c>
      <c r="AT329" s="186" t="s">
        <v>130</v>
      </c>
      <c r="AU329" s="186" t="s">
        <v>72</v>
      </c>
      <c r="AY329" s="16" t="s">
        <v>136</v>
      </c>
      <c r="BE329" s="187">
        <f>IF(N329="základní",J329,0)</f>
        <v>0</v>
      </c>
      <c r="BF329" s="187">
        <f>IF(N329="snížená",J329,0)</f>
        <v>0</v>
      </c>
      <c r="BG329" s="187">
        <f>IF(N329="zákl. přenesená",J329,0)</f>
        <v>0</v>
      </c>
      <c r="BH329" s="187">
        <f>IF(N329="sníž. přenesená",J329,0)</f>
        <v>0</v>
      </c>
      <c r="BI329" s="187">
        <f>IF(N329="nulová",J329,0)</f>
        <v>0</v>
      </c>
      <c r="BJ329" s="16" t="s">
        <v>80</v>
      </c>
      <c r="BK329" s="187">
        <f>ROUND(I329*H329,2)</f>
        <v>0</v>
      </c>
      <c r="BL329" s="16" t="s">
        <v>135</v>
      </c>
      <c r="BM329" s="186" t="s">
        <v>588</v>
      </c>
    </row>
    <row r="330" s="11" customFormat="1">
      <c r="A330" s="11"/>
      <c r="B330" s="199"/>
      <c r="C330" s="200"/>
      <c r="D330" s="190" t="s">
        <v>137</v>
      </c>
      <c r="E330" s="201" t="s">
        <v>19</v>
      </c>
      <c r="F330" s="202" t="s">
        <v>589</v>
      </c>
      <c r="G330" s="200"/>
      <c r="H330" s="203">
        <v>0.20000000000000001</v>
      </c>
      <c r="I330" s="204"/>
      <c r="J330" s="200"/>
      <c r="K330" s="200"/>
      <c r="L330" s="205"/>
      <c r="M330" s="206"/>
      <c r="N330" s="207"/>
      <c r="O330" s="207"/>
      <c r="P330" s="207"/>
      <c r="Q330" s="207"/>
      <c r="R330" s="207"/>
      <c r="S330" s="207"/>
      <c r="T330" s="208"/>
      <c r="U330" s="11"/>
      <c r="V330" s="11"/>
      <c r="W330" s="11"/>
      <c r="X330" s="11"/>
      <c r="Y330" s="11"/>
      <c r="Z330" s="11"/>
      <c r="AA330" s="11"/>
      <c r="AB330" s="11"/>
      <c r="AC330" s="11"/>
      <c r="AD330" s="11"/>
      <c r="AE330" s="11"/>
      <c r="AT330" s="209" t="s">
        <v>137</v>
      </c>
      <c r="AU330" s="209" t="s">
        <v>72</v>
      </c>
      <c r="AV330" s="11" t="s">
        <v>82</v>
      </c>
      <c r="AW330" s="11" t="s">
        <v>33</v>
      </c>
      <c r="AX330" s="11" t="s">
        <v>72</v>
      </c>
      <c r="AY330" s="209" t="s">
        <v>136</v>
      </c>
    </row>
    <row r="331" s="12" customFormat="1">
      <c r="A331" s="12"/>
      <c r="B331" s="210"/>
      <c r="C331" s="211"/>
      <c r="D331" s="190" t="s">
        <v>137</v>
      </c>
      <c r="E331" s="212" t="s">
        <v>19</v>
      </c>
      <c r="F331" s="213" t="s">
        <v>140</v>
      </c>
      <c r="G331" s="211"/>
      <c r="H331" s="214">
        <v>0.20000000000000001</v>
      </c>
      <c r="I331" s="215"/>
      <c r="J331" s="211"/>
      <c r="K331" s="211"/>
      <c r="L331" s="216"/>
      <c r="M331" s="217"/>
      <c r="N331" s="218"/>
      <c r="O331" s="218"/>
      <c r="P331" s="218"/>
      <c r="Q331" s="218"/>
      <c r="R331" s="218"/>
      <c r="S331" s="218"/>
      <c r="T331" s="219"/>
      <c r="U331" s="12"/>
      <c r="V331" s="12"/>
      <c r="W331" s="12"/>
      <c r="X331" s="12"/>
      <c r="Y331" s="12"/>
      <c r="Z331" s="12"/>
      <c r="AA331" s="12"/>
      <c r="AB331" s="12"/>
      <c r="AC331" s="12"/>
      <c r="AD331" s="12"/>
      <c r="AE331" s="12"/>
      <c r="AT331" s="220" t="s">
        <v>137</v>
      </c>
      <c r="AU331" s="220" t="s">
        <v>72</v>
      </c>
      <c r="AV331" s="12" t="s">
        <v>135</v>
      </c>
      <c r="AW331" s="12" t="s">
        <v>33</v>
      </c>
      <c r="AX331" s="12" t="s">
        <v>80</v>
      </c>
      <c r="AY331" s="220" t="s">
        <v>136</v>
      </c>
    </row>
    <row r="332" s="2" customFormat="1" ht="16.5" customHeight="1">
      <c r="A332" s="37"/>
      <c r="B332" s="38"/>
      <c r="C332" s="175" t="s">
        <v>387</v>
      </c>
      <c r="D332" s="175" t="s">
        <v>130</v>
      </c>
      <c r="E332" s="176" t="s">
        <v>264</v>
      </c>
      <c r="F332" s="177" t="s">
        <v>265</v>
      </c>
      <c r="G332" s="178" t="s">
        <v>182</v>
      </c>
      <c r="H332" s="179">
        <v>0.051999999999999998</v>
      </c>
      <c r="I332" s="180"/>
      <c r="J332" s="181">
        <f>ROUND(I332*H332,2)</f>
        <v>0</v>
      </c>
      <c r="K332" s="177" t="s">
        <v>134</v>
      </c>
      <c r="L332" s="43"/>
      <c r="M332" s="182" t="s">
        <v>19</v>
      </c>
      <c r="N332" s="183" t="s">
        <v>43</v>
      </c>
      <c r="O332" s="83"/>
      <c r="P332" s="184">
        <f>O332*H332</f>
        <v>0</v>
      </c>
      <c r="Q332" s="184">
        <v>0</v>
      </c>
      <c r="R332" s="184">
        <f>Q332*H332</f>
        <v>0</v>
      </c>
      <c r="S332" s="184">
        <v>0</v>
      </c>
      <c r="T332" s="185">
        <f>S332*H332</f>
        <v>0</v>
      </c>
      <c r="U332" s="37"/>
      <c r="V332" s="37"/>
      <c r="W332" s="37"/>
      <c r="X332" s="37"/>
      <c r="Y332" s="37"/>
      <c r="Z332" s="37"/>
      <c r="AA332" s="37"/>
      <c r="AB332" s="37"/>
      <c r="AC332" s="37"/>
      <c r="AD332" s="37"/>
      <c r="AE332" s="37"/>
      <c r="AR332" s="186" t="s">
        <v>135</v>
      </c>
      <c r="AT332" s="186" t="s">
        <v>130</v>
      </c>
      <c r="AU332" s="186" t="s">
        <v>72</v>
      </c>
      <c r="AY332" s="16" t="s">
        <v>136</v>
      </c>
      <c r="BE332" s="187">
        <f>IF(N332="základní",J332,0)</f>
        <v>0</v>
      </c>
      <c r="BF332" s="187">
        <f>IF(N332="snížená",J332,0)</f>
        <v>0</v>
      </c>
      <c r="BG332" s="187">
        <f>IF(N332="zákl. přenesená",J332,0)</f>
        <v>0</v>
      </c>
      <c r="BH332" s="187">
        <f>IF(N332="sníž. přenesená",J332,0)</f>
        <v>0</v>
      </c>
      <c r="BI332" s="187">
        <f>IF(N332="nulová",J332,0)</f>
        <v>0</v>
      </c>
      <c r="BJ332" s="16" t="s">
        <v>80</v>
      </c>
      <c r="BK332" s="187">
        <f>ROUND(I332*H332,2)</f>
        <v>0</v>
      </c>
      <c r="BL332" s="16" t="s">
        <v>135</v>
      </c>
      <c r="BM332" s="186" t="s">
        <v>590</v>
      </c>
    </row>
    <row r="333" s="11" customFormat="1">
      <c r="A333" s="11"/>
      <c r="B333" s="199"/>
      <c r="C333" s="200"/>
      <c r="D333" s="190" t="s">
        <v>137</v>
      </c>
      <c r="E333" s="201" t="s">
        <v>19</v>
      </c>
      <c r="F333" s="202" t="s">
        <v>591</v>
      </c>
      <c r="G333" s="200"/>
      <c r="H333" s="203">
        <v>0.051999999999999998</v>
      </c>
      <c r="I333" s="204"/>
      <c r="J333" s="200"/>
      <c r="K333" s="200"/>
      <c r="L333" s="205"/>
      <c r="M333" s="206"/>
      <c r="N333" s="207"/>
      <c r="O333" s="207"/>
      <c r="P333" s="207"/>
      <c r="Q333" s="207"/>
      <c r="R333" s="207"/>
      <c r="S333" s="207"/>
      <c r="T333" s="208"/>
      <c r="U333" s="11"/>
      <c r="V333" s="11"/>
      <c r="W333" s="11"/>
      <c r="X333" s="11"/>
      <c r="Y333" s="11"/>
      <c r="Z333" s="11"/>
      <c r="AA333" s="11"/>
      <c r="AB333" s="11"/>
      <c r="AC333" s="11"/>
      <c r="AD333" s="11"/>
      <c r="AE333" s="11"/>
      <c r="AT333" s="209" t="s">
        <v>137</v>
      </c>
      <c r="AU333" s="209" t="s">
        <v>72</v>
      </c>
      <c r="AV333" s="11" t="s">
        <v>82</v>
      </c>
      <c r="AW333" s="11" t="s">
        <v>33</v>
      </c>
      <c r="AX333" s="11" t="s">
        <v>72</v>
      </c>
      <c r="AY333" s="209" t="s">
        <v>136</v>
      </c>
    </row>
    <row r="334" s="12" customFormat="1">
      <c r="A334" s="12"/>
      <c r="B334" s="210"/>
      <c r="C334" s="211"/>
      <c r="D334" s="190" t="s">
        <v>137</v>
      </c>
      <c r="E334" s="212" t="s">
        <v>19</v>
      </c>
      <c r="F334" s="213" t="s">
        <v>140</v>
      </c>
      <c r="G334" s="211"/>
      <c r="H334" s="214">
        <v>0.051999999999999998</v>
      </c>
      <c r="I334" s="215"/>
      <c r="J334" s="211"/>
      <c r="K334" s="211"/>
      <c r="L334" s="216"/>
      <c r="M334" s="217"/>
      <c r="N334" s="218"/>
      <c r="O334" s="218"/>
      <c r="P334" s="218"/>
      <c r="Q334" s="218"/>
      <c r="R334" s="218"/>
      <c r="S334" s="218"/>
      <c r="T334" s="219"/>
      <c r="U334" s="12"/>
      <c r="V334" s="12"/>
      <c r="W334" s="12"/>
      <c r="X334" s="12"/>
      <c r="Y334" s="12"/>
      <c r="Z334" s="12"/>
      <c r="AA334" s="12"/>
      <c r="AB334" s="12"/>
      <c r="AC334" s="12"/>
      <c r="AD334" s="12"/>
      <c r="AE334" s="12"/>
      <c r="AT334" s="220" t="s">
        <v>137</v>
      </c>
      <c r="AU334" s="220" t="s">
        <v>72</v>
      </c>
      <c r="AV334" s="12" t="s">
        <v>135</v>
      </c>
      <c r="AW334" s="12" t="s">
        <v>33</v>
      </c>
      <c r="AX334" s="12" t="s">
        <v>80</v>
      </c>
      <c r="AY334" s="220" t="s">
        <v>136</v>
      </c>
    </row>
    <row r="335" s="2" customFormat="1" ht="16.5" customHeight="1">
      <c r="A335" s="37"/>
      <c r="B335" s="38"/>
      <c r="C335" s="175" t="s">
        <v>275</v>
      </c>
      <c r="D335" s="175" t="s">
        <v>130</v>
      </c>
      <c r="E335" s="176" t="s">
        <v>592</v>
      </c>
      <c r="F335" s="177" t="s">
        <v>593</v>
      </c>
      <c r="G335" s="178" t="s">
        <v>237</v>
      </c>
      <c r="H335" s="179">
        <v>259.02999999999997</v>
      </c>
      <c r="I335" s="180"/>
      <c r="J335" s="181">
        <f>ROUND(I335*H335,2)</f>
        <v>0</v>
      </c>
      <c r="K335" s="177" t="s">
        <v>134</v>
      </c>
      <c r="L335" s="43"/>
      <c r="M335" s="182" t="s">
        <v>19</v>
      </c>
      <c r="N335" s="183" t="s">
        <v>43</v>
      </c>
      <c r="O335" s="83"/>
      <c r="P335" s="184">
        <f>O335*H335</f>
        <v>0</v>
      </c>
      <c r="Q335" s="184">
        <v>0</v>
      </c>
      <c r="R335" s="184">
        <f>Q335*H335</f>
        <v>0</v>
      </c>
      <c r="S335" s="184">
        <v>0</v>
      </c>
      <c r="T335" s="185">
        <f>S335*H335</f>
        <v>0</v>
      </c>
      <c r="U335" s="37"/>
      <c r="V335" s="37"/>
      <c r="W335" s="37"/>
      <c r="X335" s="37"/>
      <c r="Y335" s="37"/>
      <c r="Z335" s="37"/>
      <c r="AA335" s="37"/>
      <c r="AB335" s="37"/>
      <c r="AC335" s="37"/>
      <c r="AD335" s="37"/>
      <c r="AE335" s="37"/>
      <c r="AR335" s="186" t="s">
        <v>135</v>
      </c>
      <c r="AT335" s="186" t="s">
        <v>130</v>
      </c>
      <c r="AU335" s="186" t="s">
        <v>72</v>
      </c>
      <c r="AY335" s="16" t="s">
        <v>136</v>
      </c>
      <c r="BE335" s="187">
        <f>IF(N335="základní",J335,0)</f>
        <v>0</v>
      </c>
      <c r="BF335" s="187">
        <f>IF(N335="snížená",J335,0)</f>
        <v>0</v>
      </c>
      <c r="BG335" s="187">
        <f>IF(N335="zákl. přenesená",J335,0)</f>
        <v>0</v>
      </c>
      <c r="BH335" s="187">
        <f>IF(N335="sníž. přenesená",J335,0)</f>
        <v>0</v>
      </c>
      <c r="BI335" s="187">
        <f>IF(N335="nulová",J335,0)</f>
        <v>0</v>
      </c>
      <c r="BJ335" s="16" t="s">
        <v>80</v>
      </c>
      <c r="BK335" s="187">
        <f>ROUND(I335*H335,2)</f>
        <v>0</v>
      </c>
      <c r="BL335" s="16" t="s">
        <v>135</v>
      </c>
      <c r="BM335" s="186" t="s">
        <v>594</v>
      </c>
    </row>
    <row r="336" s="11" customFormat="1">
      <c r="A336" s="11"/>
      <c r="B336" s="199"/>
      <c r="C336" s="200"/>
      <c r="D336" s="190" t="s">
        <v>137</v>
      </c>
      <c r="E336" s="201" t="s">
        <v>19</v>
      </c>
      <c r="F336" s="202" t="s">
        <v>455</v>
      </c>
      <c r="G336" s="200"/>
      <c r="H336" s="203">
        <v>259.02999999999997</v>
      </c>
      <c r="I336" s="204"/>
      <c r="J336" s="200"/>
      <c r="K336" s="200"/>
      <c r="L336" s="205"/>
      <c r="M336" s="206"/>
      <c r="N336" s="207"/>
      <c r="O336" s="207"/>
      <c r="P336" s="207"/>
      <c r="Q336" s="207"/>
      <c r="R336" s="207"/>
      <c r="S336" s="207"/>
      <c r="T336" s="208"/>
      <c r="U336" s="11"/>
      <c r="V336" s="11"/>
      <c r="W336" s="11"/>
      <c r="X336" s="11"/>
      <c r="Y336" s="11"/>
      <c r="Z336" s="11"/>
      <c r="AA336" s="11"/>
      <c r="AB336" s="11"/>
      <c r="AC336" s="11"/>
      <c r="AD336" s="11"/>
      <c r="AE336" s="11"/>
      <c r="AT336" s="209" t="s">
        <v>137</v>
      </c>
      <c r="AU336" s="209" t="s">
        <v>72</v>
      </c>
      <c r="AV336" s="11" t="s">
        <v>82</v>
      </c>
      <c r="AW336" s="11" t="s">
        <v>33</v>
      </c>
      <c r="AX336" s="11" t="s">
        <v>72</v>
      </c>
      <c r="AY336" s="209" t="s">
        <v>136</v>
      </c>
    </row>
    <row r="337" s="12" customFormat="1">
      <c r="A337" s="12"/>
      <c r="B337" s="210"/>
      <c r="C337" s="211"/>
      <c r="D337" s="190" t="s">
        <v>137</v>
      </c>
      <c r="E337" s="212" t="s">
        <v>19</v>
      </c>
      <c r="F337" s="213" t="s">
        <v>140</v>
      </c>
      <c r="G337" s="211"/>
      <c r="H337" s="214">
        <v>259.02999999999997</v>
      </c>
      <c r="I337" s="215"/>
      <c r="J337" s="211"/>
      <c r="K337" s="211"/>
      <c r="L337" s="216"/>
      <c r="M337" s="217"/>
      <c r="N337" s="218"/>
      <c r="O337" s="218"/>
      <c r="P337" s="218"/>
      <c r="Q337" s="218"/>
      <c r="R337" s="218"/>
      <c r="S337" s="218"/>
      <c r="T337" s="219"/>
      <c r="U337" s="12"/>
      <c r="V337" s="12"/>
      <c r="W337" s="12"/>
      <c r="X337" s="12"/>
      <c r="Y337" s="12"/>
      <c r="Z337" s="12"/>
      <c r="AA337" s="12"/>
      <c r="AB337" s="12"/>
      <c r="AC337" s="12"/>
      <c r="AD337" s="12"/>
      <c r="AE337" s="12"/>
      <c r="AT337" s="220" t="s">
        <v>137</v>
      </c>
      <c r="AU337" s="220" t="s">
        <v>72</v>
      </c>
      <c r="AV337" s="12" t="s">
        <v>135</v>
      </c>
      <c r="AW337" s="12" t="s">
        <v>33</v>
      </c>
      <c r="AX337" s="12" t="s">
        <v>80</v>
      </c>
      <c r="AY337" s="220" t="s">
        <v>136</v>
      </c>
    </row>
    <row r="338" s="2" customFormat="1" ht="16.5" customHeight="1">
      <c r="A338" s="37"/>
      <c r="B338" s="38"/>
      <c r="C338" s="175" t="s">
        <v>397</v>
      </c>
      <c r="D338" s="175" t="s">
        <v>130</v>
      </c>
      <c r="E338" s="176" t="s">
        <v>225</v>
      </c>
      <c r="F338" s="177" t="s">
        <v>226</v>
      </c>
      <c r="G338" s="178" t="s">
        <v>227</v>
      </c>
      <c r="H338" s="179">
        <v>20.399999999999999</v>
      </c>
      <c r="I338" s="180"/>
      <c r="J338" s="181">
        <f>ROUND(I338*H338,2)</f>
        <v>0</v>
      </c>
      <c r="K338" s="177" t="s">
        <v>134</v>
      </c>
      <c r="L338" s="43"/>
      <c r="M338" s="182" t="s">
        <v>19</v>
      </c>
      <c r="N338" s="183" t="s">
        <v>43</v>
      </c>
      <c r="O338" s="83"/>
      <c r="P338" s="184">
        <f>O338*H338</f>
        <v>0</v>
      </c>
      <c r="Q338" s="184">
        <v>0</v>
      </c>
      <c r="R338" s="184">
        <f>Q338*H338</f>
        <v>0</v>
      </c>
      <c r="S338" s="184">
        <v>0</v>
      </c>
      <c r="T338" s="185">
        <f>S338*H338</f>
        <v>0</v>
      </c>
      <c r="U338" s="37"/>
      <c r="V338" s="37"/>
      <c r="W338" s="37"/>
      <c r="X338" s="37"/>
      <c r="Y338" s="37"/>
      <c r="Z338" s="37"/>
      <c r="AA338" s="37"/>
      <c r="AB338" s="37"/>
      <c r="AC338" s="37"/>
      <c r="AD338" s="37"/>
      <c r="AE338" s="37"/>
      <c r="AR338" s="186" t="s">
        <v>135</v>
      </c>
      <c r="AT338" s="186" t="s">
        <v>130</v>
      </c>
      <c r="AU338" s="186" t="s">
        <v>72</v>
      </c>
      <c r="AY338" s="16" t="s">
        <v>136</v>
      </c>
      <c r="BE338" s="187">
        <f>IF(N338="základní",J338,0)</f>
        <v>0</v>
      </c>
      <c r="BF338" s="187">
        <f>IF(N338="snížená",J338,0)</f>
        <v>0</v>
      </c>
      <c r="BG338" s="187">
        <f>IF(N338="zákl. přenesená",J338,0)</f>
        <v>0</v>
      </c>
      <c r="BH338" s="187">
        <f>IF(N338="sníž. přenesená",J338,0)</f>
        <v>0</v>
      </c>
      <c r="BI338" s="187">
        <f>IF(N338="nulová",J338,0)</f>
        <v>0</v>
      </c>
      <c r="BJ338" s="16" t="s">
        <v>80</v>
      </c>
      <c r="BK338" s="187">
        <f>ROUND(I338*H338,2)</f>
        <v>0</v>
      </c>
      <c r="BL338" s="16" t="s">
        <v>135</v>
      </c>
      <c r="BM338" s="186" t="s">
        <v>595</v>
      </c>
    </row>
    <row r="339" s="11" customFormat="1">
      <c r="A339" s="11"/>
      <c r="B339" s="199"/>
      <c r="C339" s="200"/>
      <c r="D339" s="190" t="s">
        <v>137</v>
      </c>
      <c r="E339" s="201" t="s">
        <v>19</v>
      </c>
      <c r="F339" s="202" t="s">
        <v>270</v>
      </c>
      <c r="G339" s="200"/>
      <c r="H339" s="203">
        <v>20.399999999999999</v>
      </c>
      <c r="I339" s="204"/>
      <c r="J339" s="200"/>
      <c r="K339" s="200"/>
      <c r="L339" s="205"/>
      <c r="M339" s="206"/>
      <c r="N339" s="207"/>
      <c r="O339" s="207"/>
      <c r="P339" s="207"/>
      <c r="Q339" s="207"/>
      <c r="R339" s="207"/>
      <c r="S339" s="207"/>
      <c r="T339" s="208"/>
      <c r="U339" s="11"/>
      <c r="V339" s="11"/>
      <c r="W339" s="11"/>
      <c r="X339" s="11"/>
      <c r="Y339" s="11"/>
      <c r="Z339" s="11"/>
      <c r="AA339" s="11"/>
      <c r="AB339" s="11"/>
      <c r="AC339" s="11"/>
      <c r="AD339" s="11"/>
      <c r="AE339" s="11"/>
      <c r="AT339" s="209" t="s">
        <v>137</v>
      </c>
      <c r="AU339" s="209" t="s">
        <v>72</v>
      </c>
      <c r="AV339" s="11" t="s">
        <v>82</v>
      </c>
      <c r="AW339" s="11" t="s">
        <v>33</v>
      </c>
      <c r="AX339" s="11" t="s">
        <v>72</v>
      </c>
      <c r="AY339" s="209" t="s">
        <v>136</v>
      </c>
    </row>
    <row r="340" s="12" customFormat="1">
      <c r="A340" s="12"/>
      <c r="B340" s="210"/>
      <c r="C340" s="211"/>
      <c r="D340" s="190" t="s">
        <v>137</v>
      </c>
      <c r="E340" s="212" t="s">
        <v>19</v>
      </c>
      <c r="F340" s="213" t="s">
        <v>140</v>
      </c>
      <c r="G340" s="211"/>
      <c r="H340" s="214">
        <v>20.399999999999999</v>
      </c>
      <c r="I340" s="215"/>
      <c r="J340" s="211"/>
      <c r="K340" s="211"/>
      <c r="L340" s="216"/>
      <c r="M340" s="217"/>
      <c r="N340" s="218"/>
      <c r="O340" s="218"/>
      <c r="P340" s="218"/>
      <c r="Q340" s="218"/>
      <c r="R340" s="218"/>
      <c r="S340" s="218"/>
      <c r="T340" s="219"/>
      <c r="U340" s="12"/>
      <c r="V340" s="12"/>
      <c r="W340" s="12"/>
      <c r="X340" s="12"/>
      <c r="Y340" s="12"/>
      <c r="Z340" s="12"/>
      <c r="AA340" s="12"/>
      <c r="AB340" s="12"/>
      <c r="AC340" s="12"/>
      <c r="AD340" s="12"/>
      <c r="AE340" s="12"/>
      <c r="AT340" s="220" t="s">
        <v>137</v>
      </c>
      <c r="AU340" s="220" t="s">
        <v>72</v>
      </c>
      <c r="AV340" s="12" t="s">
        <v>135</v>
      </c>
      <c r="AW340" s="12" t="s">
        <v>33</v>
      </c>
      <c r="AX340" s="12" t="s">
        <v>80</v>
      </c>
      <c r="AY340" s="220" t="s">
        <v>136</v>
      </c>
    </row>
    <row r="341" s="2" customFormat="1" ht="16.5" customHeight="1">
      <c r="A341" s="37"/>
      <c r="B341" s="38"/>
      <c r="C341" s="221" t="s">
        <v>279</v>
      </c>
      <c r="D341" s="221" t="s">
        <v>272</v>
      </c>
      <c r="E341" s="222" t="s">
        <v>273</v>
      </c>
      <c r="F341" s="223" t="s">
        <v>274</v>
      </c>
      <c r="G341" s="224" t="s">
        <v>149</v>
      </c>
      <c r="H341" s="225">
        <v>521.40800000000002</v>
      </c>
      <c r="I341" s="226"/>
      <c r="J341" s="227">
        <f>ROUND(I341*H341,2)</f>
        <v>0</v>
      </c>
      <c r="K341" s="223" t="s">
        <v>134</v>
      </c>
      <c r="L341" s="228"/>
      <c r="M341" s="229" t="s">
        <v>19</v>
      </c>
      <c r="N341" s="230" t="s">
        <v>43</v>
      </c>
      <c r="O341" s="83"/>
      <c r="P341" s="184">
        <f>O341*H341</f>
        <v>0</v>
      </c>
      <c r="Q341" s="184">
        <v>0</v>
      </c>
      <c r="R341" s="184">
        <f>Q341*H341</f>
        <v>0</v>
      </c>
      <c r="S341" s="184">
        <v>0</v>
      </c>
      <c r="T341" s="185">
        <f>S341*H341</f>
        <v>0</v>
      </c>
      <c r="U341" s="37"/>
      <c r="V341" s="37"/>
      <c r="W341" s="37"/>
      <c r="X341" s="37"/>
      <c r="Y341" s="37"/>
      <c r="Z341" s="37"/>
      <c r="AA341" s="37"/>
      <c r="AB341" s="37"/>
      <c r="AC341" s="37"/>
      <c r="AD341" s="37"/>
      <c r="AE341" s="37"/>
      <c r="AR341" s="186" t="s">
        <v>174</v>
      </c>
      <c r="AT341" s="186" t="s">
        <v>272</v>
      </c>
      <c r="AU341" s="186" t="s">
        <v>72</v>
      </c>
      <c r="AY341" s="16" t="s">
        <v>136</v>
      </c>
      <c r="BE341" s="187">
        <f>IF(N341="základní",J341,0)</f>
        <v>0</v>
      </c>
      <c r="BF341" s="187">
        <f>IF(N341="snížená",J341,0)</f>
        <v>0</v>
      </c>
      <c r="BG341" s="187">
        <f>IF(N341="zákl. přenesená",J341,0)</f>
        <v>0</v>
      </c>
      <c r="BH341" s="187">
        <f>IF(N341="sníž. přenesená",J341,0)</f>
        <v>0</v>
      </c>
      <c r="BI341" s="187">
        <f>IF(N341="nulová",J341,0)</f>
        <v>0</v>
      </c>
      <c r="BJ341" s="16" t="s">
        <v>80</v>
      </c>
      <c r="BK341" s="187">
        <f>ROUND(I341*H341,2)</f>
        <v>0</v>
      </c>
      <c r="BL341" s="16" t="s">
        <v>135</v>
      </c>
      <c r="BM341" s="186" t="s">
        <v>596</v>
      </c>
    </row>
    <row r="342" s="11" customFormat="1">
      <c r="A342" s="11"/>
      <c r="B342" s="199"/>
      <c r="C342" s="200"/>
      <c r="D342" s="190" t="s">
        <v>137</v>
      </c>
      <c r="E342" s="201" t="s">
        <v>19</v>
      </c>
      <c r="F342" s="202" t="s">
        <v>597</v>
      </c>
      <c r="G342" s="200"/>
      <c r="H342" s="203">
        <v>521.40800000000002</v>
      </c>
      <c r="I342" s="204"/>
      <c r="J342" s="200"/>
      <c r="K342" s="200"/>
      <c r="L342" s="205"/>
      <c r="M342" s="206"/>
      <c r="N342" s="207"/>
      <c r="O342" s="207"/>
      <c r="P342" s="207"/>
      <c r="Q342" s="207"/>
      <c r="R342" s="207"/>
      <c r="S342" s="207"/>
      <c r="T342" s="208"/>
      <c r="U342" s="11"/>
      <c r="V342" s="11"/>
      <c r="W342" s="11"/>
      <c r="X342" s="11"/>
      <c r="Y342" s="11"/>
      <c r="Z342" s="11"/>
      <c r="AA342" s="11"/>
      <c r="AB342" s="11"/>
      <c r="AC342" s="11"/>
      <c r="AD342" s="11"/>
      <c r="AE342" s="11"/>
      <c r="AT342" s="209" t="s">
        <v>137</v>
      </c>
      <c r="AU342" s="209" t="s">
        <v>72</v>
      </c>
      <c r="AV342" s="11" t="s">
        <v>82</v>
      </c>
      <c r="AW342" s="11" t="s">
        <v>33</v>
      </c>
      <c r="AX342" s="11" t="s">
        <v>72</v>
      </c>
      <c r="AY342" s="209" t="s">
        <v>136</v>
      </c>
    </row>
    <row r="343" s="12" customFormat="1">
      <c r="A343" s="12"/>
      <c r="B343" s="210"/>
      <c r="C343" s="211"/>
      <c r="D343" s="190" t="s">
        <v>137</v>
      </c>
      <c r="E343" s="212" t="s">
        <v>19</v>
      </c>
      <c r="F343" s="213" t="s">
        <v>140</v>
      </c>
      <c r="G343" s="211"/>
      <c r="H343" s="214">
        <v>521.40800000000002</v>
      </c>
      <c r="I343" s="215"/>
      <c r="J343" s="211"/>
      <c r="K343" s="211"/>
      <c r="L343" s="216"/>
      <c r="M343" s="217"/>
      <c r="N343" s="218"/>
      <c r="O343" s="218"/>
      <c r="P343" s="218"/>
      <c r="Q343" s="218"/>
      <c r="R343" s="218"/>
      <c r="S343" s="218"/>
      <c r="T343" s="219"/>
      <c r="U343" s="12"/>
      <c r="V343" s="12"/>
      <c r="W343" s="12"/>
      <c r="X343" s="12"/>
      <c r="Y343" s="12"/>
      <c r="Z343" s="12"/>
      <c r="AA343" s="12"/>
      <c r="AB343" s="12"/>
      <c r="AC343" s="12"/>
      <c r="AD343" s="12"/>
      <c r="AE343" s="12"/>
      <c r="AT343" s="220" t="s">
        <v>137</v>
      </c>
      <c r="AU343" s="220" t="s">
        <v>72</v>
      </c>
      <c r="AV343" s="12" t="s">
        <v>135</v>
      </c>
      <c r="AW343" s="12" t="s">
        <v>33</v>
      </c>
      <c r="AX343" s="12" t="s">
        <v>80</v>
      </c>
      <c r="AY343" s="220" t="s">
        <v>136</v>
      </c>
    </row>
    <row r="344" s="2" customFormat="1" ht="16.5" customHeight="1">
      <c r="A344" s="37"/>
      <c r="B344" s="38"/>
      <c r="C344" s="221" t="s">
        <v>598</v>
      </c>
      <c r="D344" s="221" t="s">
        <v>272</v>
      </c>
      <c r="E344" s="222" t="s">
        <v>277</v>
      </c>
      <c r="F344" s="223" t="s">
        <v>278</v>
      </c>
      <c r="G344" s="224" t="s">
        <v>149</v>
      </c>
      <c r="H344" s="225">
        <v>21.645</v>
      </c>
      <c r="I344" s="226"/>
      <c r="J344" s="227">
        <f>ROUND(I344*H344,2)</f>
        <v>0</v>
      </c>
      <c r="K344" s="223" t="s">
        <v>134</v>
      </c>
      <c r="L344" s="228"/>
      <c r="M344" s="229" t="s">
        <v>19</v>
      </c>
      <c r="N344" s="230" t="s">
        <v>43</v>
      </c>
      <c r="O344" s="83"/>
      <c r="P344" s="184">
        <f>O344*H344</f>
        <v>0</v>
      </c>
      <c r="Q344" s="184">
        <v>0</v>
      </c>
      <c r="R344" s="184">
        <f>Q344*H344</f>
        <v>0</v>
      </c>
      <c r="S344" s="184">
        <v>0</v>
      </c>
      <c r="T344" s="185">
        <f>S344*H344</f>
        <v>0</v>
      </c>
      <c r="U344" s="37"/>
      <c r="V344" s="37"/>
      <c r="W344" s="37"/>
      <c r="X344" s="37"/>
      <c r="Y344" s="37"/>
      <c r="Z344" s="37"/>
      <c r="AA344" s="37"/>
      <c r="AB344" s="37"/>
      <c r="AC344" s="37"/>
      <c r="AD344" s="37"/>
      <c r="AE344" s="37"/>
      <c r="AR344" s="186" t="s">
        <v>174</v>
      </c>
      <c r="AT344" s="186" t="s">
        <v>272</v>
      </c>
      <c r="AU344" s="186" t="s">
        <v>72</v>
      </c>
      <c r="AY344" s="16" t="s">
        <v>136</v>
      </c>
      <c r="BE344" s="187">
        <f>IF(N344="základní",J344,0)</f>
        <v>0</v>
      </c>
      <c r="BF344" s="187">
        <f>IF(N344="snížená",J344,0)</f>
        <v>0</v>
      </c>
      <c r="BG344" s="187">
        <f>IF(N344="zákl. přenesená",J344,0)</f>
        <v>0</v>
      </c>
      <c r="BH344" s="187">
        <f>IF(N344="sníž. přenesená",J344,0)</f>
        <v>0</v>
      </c>
      <c r="BI344" s="187">
        <f>IF(N344="nulová",J344,0)</f>
        <v>0</v>
      </c>
      <c r="BJ344" s="16" t="s">
        <v>80</v>
      </c>
      <c r="BK344" s="187">
        <f>ROUND(I344*H344,2)</f>
        <v>0</v>
      </c>
      <c r="BL344" s="16" t="s">
        <v>135</v>
      </c>
      <c r="BM344" s="186" t="s">
        <v>599</v>
      </c>
    </row>
    <row r="345" s="11" customFormat="1">
      <c r="A345" s="11"/>
      <c r="B345" s="199"/>
      <c r="C345" s="200"/>
      <c r="D345" s="190" t="s">
        <v>137</v>
      </c>
      <c r="E345" s="201" t="s">
        <v>19</v>
      </c>
      <c r="F345" s="202" t="s">
        <v>600</v>
      </c>
      <c r="G345" s="200"/>
      <c r="H345" s="203">
        <v>21.645</v>
      </c>
      <c r="I345" s="204"/>
      <c r="J345" s="200"/>
      <c r="K345" s="200"/>
      <c r="L345" s="205"/>
      <c r="M345" s="206"/>
      <c r="N345" s="207"/>
      <c r="O345" s="207"/>
      <c r="P345" s="207"/>
      <c r="Q345" s="207"/>
      <c r="R345" s="207"/>
      <c r="S345" s="207"/>
      <c r="T345" s="208"/>
      <c r="U345" s="11"/>
      <c r="V345" s="11"/>
      <c r="W345" s="11"/>
      <c r="X345" s="11"/>
      <c r="Y345" s="11"/>
      <c r="Z345" s="11"/>
      <c r="AA345" s="11"/>
      <c r="AB345" s="11"/>
      <c r="AC345" s="11"/>
      <c r="AD345" s="11"/>
      <c r="AE345" s="11"/>
      <c r="AT345" s="209" t="s">
        <v>137</v>
      </c>
      <c r="AU345" s="209" t="s">
        <v>72</v>
      </c>
      <c r="AV345" s="11" t="s">
        <v>82</v>
      </c>
      <c r="AW345" s="11" t="s">
        <v>33</v>
      </c>
      <c r="AX345" s="11" t="s">
        <v>72</v>
      </c>
      <c r="AY345" s="209" t="s">
        <v>136</v>
      </c>
    </row>
    <row r="346" s="12" customFormat="1">
      <c r="A346" s="12"/>
      <c r="B346" s="210"/>
      <c r="C346" s="211"/>
      <c r="D346" s="190" t="s">
        <v>137</v>
      </c>
      <c r="E346" s="212" t="s">
        <v>19</v>
      </c>
      <c r="F346" s="213" t="s">
        <v>140</v>
      </c>
      <c r="G346" s="211"/>
      <c r="H346" s="214">
        <v>21.645</v>
      </c>
      <c r="I346" s="215"/>
      <c r="J346" s="211"/>
      <c r="K346" s="211"/>
      <c r="L346" s="216"/>
      <c r="M346" s="217"/>
      <c r="N346" s="218"/>
      <c r="O346" s="218"/>
      <c r="P346" s="218"/>
      <c r="Q346" s="218"/>
      <c r="R346" s="218"/>
      <c r="S346" s="218"/>
      <c r="T346" s="219"/>
      <c r="U346" s="12"/>
      <c r="V346" s="12"/>
      <c r="W346" s="12"/>
      <c r="X346" s="12"/>
      <c r="Y346" s="12"/>
      <c r="Z346" s="12"/>
      <c r="AA346" s="12"/>
      <c r="AB346" s="12"/>
      <c r="AC346" s="12"/>
      <c r="AD346" s="12"/>
      <c r="AE346" s="12"/>
      <c r="AT346" s="220" t="s">
        <v>137</v>
      </c>
      <c r="AU346" s="220" t="s">
        <v>72</v>
      </c>
      <c r="AV346" s="12" t="s">
        <v>135</v>
      </c>
      <c r="AW346" s="12" t="s">
        <v>33</v>
      </c>
      <c r="AX346" s="12" t="s">
        <v>80</v>
      </c>
      <c r="AY346" s="220" t="s">
        <v>136</v>
      </c>
    </row>
    <row r="347" s="2" customFormat="1" ht="33" customHeight="1">
      <c r="A347" s="37"/>
      <c r="B347" s="38"/>
      <c r="C347" s="175" t="s">
        <v>284</v>
      </c>
      <c r="D347" s="175" t="s">
        <v>130</v>
      </c>
      <c r="E347" s="176" t="s">
        <v>282</v>
      </c>
      <c r="F347" s="177" t="s">
        <v>283</v>
      </c>
      <c r="G347" s="178" t="s">
        <v>149</v>
      </c>
      <c r="H347" s="179">
        <v>543.053</v>
      </c>
      <c r="I347" s="180"/>
      <c r="J347" s="181">
        <f>ROUND(I347*H347,2)</f>
        <v>0</v>
      </c>
      <c r="K347" s="177" t="s">
        <v>134</v>
      </c>
      <c r="L347" s="43"/>
      <c r="M347" s="182" t="s">
        <v>19</v>
      </c>
      <c r="N347" s="183" t="s">
        <v>43</v>
      </c>
      <c r="O347" s="83"/>
      <c r="P347" s="184">
        <f>O347*H347</f>
        <v>0</v>
      </c>
      <c r="Q347" s="184">
        <v>0</v>
      </c>
      <c r="R347" s="184">
        <f>Q347*H347</f>
        <v>0</v>
      </c>
      <c r="S347" s="184">
        <v>0</v>
      </c>
      <c r="T347" s="185">
        <f>S347*H347</f>
        <v>0</v>
      </c>
      <c r="U347" s="37"/>
      <c r="V347" s="37"/>
      <c r="W347" s="37"/>
      <c r="X347" s="37"/>
      <c r="Y347" s="37"/>
      <c r="Z347" s="37"/>
      <c r="AA347" s="37"/>
      <c r="AB347" s="37"/>
      <c r="AC347" s="37"/>
      <c r="AD347" s="37"/>
      <c r="AE347" s="37"/>
      <c r="AR347" s="186" t="s">
        <v>135</v>
      </c>
      <c r="AT347" s="186" t="s">
        <v>130</v>
      </c>
      <c r="AU347" s="186" t="s">
        <v>72</v>
      </c>
      <c r="AY347" s="16" t="s">
        <v>136</v>
      </c>
      <c r="BE347" s="187">
        <f>IF(N347="základní",J347,0)</f>
        <v>0</v>
      </c>
      <c r="BF347" s="187">
        <f>IF(N347="snížená",J347,0)</f>
        <v>0</v>
      </c>
      <c r="BG347" s="187">
        <f>IF(N347="zákl. přenesená",J347,0)</f>
        <v>0</v>
      </c>
      <c r="BH347" s="187">
        <f>IF(N347="sníž. přenesená",J347,0)</f>
        <v>0</v>
      </c>
      <c r="BI347" s="187">
        <f>IF(N347="nulová",J347,0)</f>
        <v>0</v>
      </c>
      <c r="BJ347" s="16" t="s">
        <v>80</v>
      </c>
      <c r="BK347" s="187">
        <f>ROUND(I347*H347,2)</f>
        <v>0</v>
      </c>
      <c r="BL347" s="16" t="s">
        <v>135</v>
      </c>
      <c r="BM347" s="186" t="s">
        <v>601</v>
      </c>
    </row>
    <row r="348" s="11" customFormat="1">
      <c r="A348" s="11"/>
      <c r="B348" s="199"/>
      <c r="C348" s="200"/>
      <c r="D348" s="190" t="s">
        <v>137</v>
      </c>
      <c r="E348" s="201" t="s">
        <v>19</v>
      </c>
      <c r="F348" s="202" t="s">
        <v>602</v>
      </c>
      <c r="G348" s="200"/>
      <c r="H348" s="203">
        <v>543.053</v>
      </c>
      <c r="I348" s="204"/>
      <c r="J348" s="200"/>
      <c r="K348" s="200"/>
      <c r="L348" s="205"/>
      <c r="M348" s="206"/>
      <c r="N348" s="207"/>
      <c r="O348" s="207"/>
      <c r="P348" s="207"/>
      <c r="Q348" s="207"/>
      <c r="R348" s="207"/>
      <c r="S348" s="207"/>
      <c r="T348" s="208"/>
      <c r="U348" s="11"/>
      <c r="V348" s="11"/>
      <c r="W348" s="11"/>
      <c r="X348" s="11"/>
      <c r="Y348" s="11"/>
      <c r="Z348" s="11"/>
      <c r="AA348" s="11"/>
      <c r="AB348" s="11"/>
      <c r="AC348" s="11"/>
      <c r="AD348" s="11"/>
      <c r="AE348" s="11"/>
      <c r="AT348" s="209" t="s">
        <v>137</v>
      </c>
      <c r="AU348" s="209" t="s">
        <v>72</v>
      </c>
      <c r="AV348" s="11" t="s">
        <v>82</v>
      </c>
      <c r="AW348" s="11" t="s">
        <v>33</v>
      </c>
      <c r="AX348" s="11" t="s">
        <v>72</v>
      </c>
      <c r="AY348" s="209" t="s">
        <v>136</v>
      </c>
    </row>
    <row r="349" s="12" customFormat="1">
      <c r="A349" s="12"/>
      <c r="B349" s="210"/>
      <c r="C349" s="211"/>
      <c r="D349" s="190" t="s">
        <v>137</v>
      </c>
      <c r="E349" s="212" t="s">
        <v>19</v>
      </c>
      <c r="F349" s="213" t="s">
        <v>140</v>
      </c>
      <c r="G349" s="211"/>
      <c r="H349" s="214">
        <v>543.053</v>
      </c>
      <c r="I349" s="215"/>
      <c r="J349" s="211"/>
      <c r="K349" s="211"/>
      <c r="L349" s="216"/>
      <c r="M349" s="217"/>
      <c r="N349" s="218"/>
      <c r="O349" s="218"/>
      <c r="P349" s="218"/>
      <c r="Q349" s="218"/>
      <c r="R349" s="218"/>
      <c r="S349" s="218"/>
      <c r="T349" s="219"/>
      <c r="U349" s="12"/>
      <c r="V349" s="12"/>
      <c r="W349" s="12"/>
      <c r="X349" s="12"/>
      <c r="Y349" s="12"/>
      <c r="Z349" s="12"/>
      <c r="AA349" s="12"/>
      <c r="AB349" s="12"/>
      <c r="AC349" s="12"/>
      <c r="AD349" s="12"/>
      <c r="AE349" s="12"/>
      <c r="AT349" s="220" t="s">
        <v>137</v>
      </c>
      <c r="AU349" s="220" t="s">
        <v>72</v>
      </c>
      <c r="AV349" s="12" t="s">
        <v>135</v>
      </c>
      <c r="AW349" s="12" t="s">
        <v>33</v>
      </c>
      <c r="AX349" s="12" t="s">
        <v>80</v>
      </c>
      <c r="AY349" s="220" t="s">
        <v>136</v>
      </c>
    </row>
    <row r="350" s="2" customFormat="1" ht="16.5" customHeight="1">
      <c r="A350" s="37"/>
      <c r="B350" s="38"/>
      <c r="C350" s="175" t="s">
        <v>603</v>
      </c>
      <c r="D350" s="175" t="s">
        <v>130</v>
      </c>
      <c r="E350" s="176" t="s">
        <v>288</v>
      </c>
      <c r="F350" s="177" t="s">
        <v>289</v>
      </c>
      <c r="G350" s="178" t="s">
        <v>149</v>
      </c>
      <c r="H350" s="179">
        <v>52.68</v>
      </c>
      <c r="I350" s="180"/>
      <c r="J350" s="181">
        <f>ROUND(I350*H350,2)</f>
        <v>0</v>
      </c>
      <c r="K350" s="177" t="s">
        <v>134</v>
      </c>
      <c r="L350" s="43"/>
      <c r="M350" s="182" t="s">
        <v>19</v>
      </c>
      <c r="N350" s="183" t="s">
        <v>43</v>
      </c>
      <c r="O350" s="83"/>
      <c r="P350" s="184">
        <f>O350*H350</f>
        <v>0</v>
      </c>
      <c r="Q350" s="184">
        <v>0</v>
      </c>
      <c r="R350" s="184">
        <f>Q350*H350</f>
        <v>0</v>
      </c>
      <c r="S350" s="184">
        <v>0</v>
      </c>
      <c r="T350" s="185">
        <f>S350*H350</f>
        <v>0</v>
      </c>
      <c r="U350" s="37"/>
      <c r="V350" s="37"/>
      <c r="W350" s="37"/>
      <c r="X350" s="37"/>
      <c r="Y350" s="37"/>
      <c r="Z350" s="37"/>
      <c r="AA350" s="37"/>
      <c r="AB350" s="37"/>
      <c r="AC350" s="37"/>
      <c r="AD350" s="37"/>
      <c r="AE350" s="37"/>
      <c r="AR350" s="186" t="s">
        <v>135</v>
      </c>
      <c r="AT350" s="186" t="s">
        <v>130</v>
      </c>
      <c r="AU350" s="186" t="s">
        <v>72</v>
      </c>
      <c r="AY350" s="16" t="s">
        <v>136</v>
      </c>
      <c r="BE350" s="187">
        <f>IF(N350="základní",J350,0)</f>
        <v>0</v>
      </c>
      <c r="BF350" s="187">
        <f>IF(N350="snížená",J350,0)</f>
        <v>0</v>
      </c>
      <c r="BG350" s="187">
        <f>IF(N350="zákl. přenesená",J350,0)</f>
        <v>0</v>
      </c>
      <c r="BH350" s="187">
        <f>IF(N350="sníž. přenesená",J350,0)</f>
        <v>0</v>
      </c>
      <c r="BI350" s="187">
        <f>IF(N350="nulová",J350,0)</f>
        <v>0</v>
      </c>
      <c r="BJ350" s="16" t="s">
        <v>80</v>
      </c>
      <c r="BK350" s="187">
        <f>ROUND(I350*H350,2)</f>
        <v>0</v>
      </c>
      <c r="BL350" s="16" t="s">
        <v>135</v>
      </c>
      <c r="BM350" s="186" t="s">
        <v>604</v>
      </c>
    </row>
    <row r="351" s="11" customFormat="1">
      <c r="A351" s="11"/>
      <c r="B351" s="199"/>
      <c r="C351" s="200"/>
      <c r="D351" s="190" t="s">
        <v>137</v>
      </c>
      <c r="E351" s="201" t="s">
        <v>19</v>
      </c>
      <c r="F351" s="202" t="s">
        <v>605</v>
      </c>
      <c r="G351" s="200"/>
      <c r="H351" s="203">
        <v>35.659999999999997</v>
      </c>
      <c r="I351" s="204"/>
      <c r="J351" s="200"/>
      <c r="K351" s="200"/>
      <c r="L351" s="205"/>
      <c r="M351" s="206"/>
      <c r="N351" s="207"/>
      <c r="O351" s="207"/>
      <c r="P351" s="207"/>
      <c r="Q351" s="207"/>
      <c r="R351" s="207"/>
      <c r="S351" s="207"/>
      <c r="T351" s="208"/>
      <c r="U351" s="11"/>
      <c r="V351" s="11"/>
      <c r="W351" s="11"/>
      <c r="X351" s="11"/>
      <c r="Y351" s="11"/>
      <c r="Z351" s="11"/>
      <c r="AA351" s="11"/>
      <c r="AB351" s="11"/>
      <c r="AC351" s="11"/>
      <c r="AD351" s="11"/>
      <c r="AE351" s="11"/>
      <c r="AT351" s="209" t="s">
        <v>137</v>
      </c>
      <c r="AU351" s="209" t="s">
        <v>72</v>
      </c>
      <c r="AV351" s="11" t="s">
        <v>82</v>
      </c>
      <c r="AW351" s="11" t="s">
        <v>33</v>
      </c>
      <c r="AX351" s="11" t="s">
        <v>72</v>
      </c>
      <c r="AY351" s="209" t="s">
        <v>136</v>
      </c>
    </row>
    <row r="352" s="11" customFormat="1">
      <c r="A352" s="11"/>
      <c r="B352" s="199"/>
      <c r="C352" s="200"/>
      <c r="D352" s="190" t="s">
        <v>137</v>
      </c>
      <c r="E352" s="201" t="s">
        <v>19</v>
      </c>
      <c r="F352" s="202" t="s">
        <v>606</v>
      </c>
      <c r="G352" s="200"/>
      <c r="H352" s="203">
        <v>17.02</v>
      </c>
      <c r="I352" s="204"/>
      <c r="J352" s="200"/>
      <c r="K352" s="200"/>
      <c r="L352" s="205"/>
      <c r="M352" s="206"/>
      <c r="N352" s="207"/>
      <c r="O352" s="207"/>
      <c r="P352" s="207"/>
      <c r="Q352" s="207"/>
      <c r="R352" s="207"/>
      <c r="S352" s="207"/>
      <c r="T352" s="208"/>
      <c r="U352" s="11"/>
      <c r="V352" s="11"/>
      <c r="W352" s="11"/>
      <c r="X352" s="11"/>
      <c r="Y352" s="11"/>
      <c r="Z352" s="11"/>
      <c r="AA352" s="11"/>
      <c r="AB352" s="11"/>
      <c r="AC352" s="11"/>
      <c r="AD352" s="11"/>
      <c r="AE352" s="11"/>
      <c r="AT352" s="209" t="s">
        <v>137</v>
      </c>
      <c r="AU352" s="209" t="s">
        <v>72</v>
      </c>
      <c r="AV352" s="11" t="s">
        <v>82</v>
      </c>
      <c r="AW352" s="11" t="s">
        <v>33</v>
      </c>
      <c r="AX352" s="11" t="s">
        <v>72</v>
      </c>
      <c r="AY352" s="209" t="s">
        <v>136</v>
      </c>
    </row>
    <row r="353" s="12" customFormat="1">
      <c r="A353" s="12"/>
      <c r="B353" s="210"/>
      <c r="C353" s="211"/>
      <c r="D353" s="190" t="s">
        <v>137</v>
      </c>
      <c r="E353" s="212" t="s">
        <v>19</v>
      </c>
      <c r="F353" s="213" t="s">
        <v>140</v>
      </c>
      <c r="G353" s="211"/>
      <c r="H353" s="214">
        <v>52.68</v>
      </c>
      <c r="I353" s="215"/>
      <c r="J353" s="211"/>
      <c r="K353" s="211"/>
      <c r="L353" s="216"/>
      <c r="M353" s="217"/>
      <c r="N353" s="218"/>
      <c r="O353" s="218"/>
      <c r="P353" s="218"/>
      <c r="Q353" s="218"/>
      <c r="R353" s="218"/>
      <c r="S353" s="218"/>
      <c r="T353" s="219"/>
      <c r="U353" s="12"/>
      <c r="V353" s="12"/>
      <c r="W353" s="12"/>
      <c r="X353" s="12"/>
      <c r="Y353" s="12"/>
      <c r="Z353" s="12"/>
      <c r="AA353" s="12"/>
      <c r="AB353" s="12"/>
      <c r="AC353" s="12"/>
      <c r="AD353" s="12"/>
      <c r="AE353" s="12"/>
      <c r="AT353" s="220" t="s">
        <v>137</v>
      </c>
      <c r="AU353" s="220" t="s">
        <v>72</v>
      </c>
      <c r="AV353" s="12" t="s">
        <v>135</v>
      </c>
      <c r="AW353" s="12" t="s">
        <v>33</v>
      </c>
      <c r="AX353" s="12" t="s">
        <v>80</v>
      </c>
      <c r="AY353" s="220" t="s">
        <v>136</v>
      </c>
    </row>
    <row r="354" s="2" customFormat="1" ht="37.8" customHeight="1">
      <c r="A354" s="37"/>
      <c r="B354" s="38"/>
      <c r="C354" s="175" t="s">
        <v>290</v>
      </c>
      <c r="D354" s="175" t="s">
        <v>130</v>
      </c>
      <c r="E354" s="176" t="s">
        <v>293</v>
      </c>
      <c r="F354" s="177" t="s">
        <v>294</v>
      </c>
      <c r="G354" s="178" t="s">
        <v>149</v>
      </c>
      <c r="H354" s="179">
        <v>52.68</v>
      </c>
      <c r="I354" s="180"/>
      <c r="J354" s="181">
        <f>ROUND(I354*H354,2)</f>
        <v>0</v>
      </c>
      <c r="K354" s="177" t="s">
        <v>134</v>
      </c>
      <c r="L354" s="43"/>
      <c r="M354" s="182" t="s">
        <v>19</v>
      </c>
      <c r="N354" s="183" t="s">
        <v>43</v>
      </c>
      <c r="O354" s="83"/>
      <c r="P354" s="184">
        <f>O354*H354</f>
        <v>0</v>
      </c>
      <c r="Q354" s="184">
        <v>0</v>
      </c>
      <c r="R354" s="184">
        <f>Q354*H354</f>
        <v>0</v>
      </c>
      <c r="S354" s="184">
        <v>0</v>
      </c>
      <c r="T354" s="185">
        <f>S354*H354</f>
        <v>0</v>
      </c>
      <c r="U354" s="37"/>
      <c r="V354" s="37"/>
      <c r="W354" s="37"/>
      <c r="X354" s="37"/>
      <c r="Y354" s="37"/>
      <c r="Z354" s="37"/>
      <c r="AA354" s="37"/>
      <c r="AB354" s="37"/>
      <c r="AC354" s="37"/>
      <c r="AD354" s="37"/>
      <c r="AE354" s="37"/>
      <c r="AR354" s="186" t="s">
        <v>135</v>
      </c>
      <c r="AT354" s="186" t="s">
        <v>130</v>
      </c>
      <c r="AU354" s="186" t="s">
        <v>72</v>
      </c>
      <c r="AY354" s="16" t="s">
        <v>136</v>
      </c>
      <c r="BE354" s="187">
        <f>IF(N354="základní",J354,0)</f>
        <v>0</v>
      </c>
      <c r="BF354" s="187">
        <f>IF(N354="snížená",J354,0)</f>
        <v>0</v>
      </c>
      <c r="BG354" s="187">
        <f>IF(N354="zákl. přenesená",J354,0)</f>
        <v>0</v>
      </c>
      <c r="BH354" s="187">
        <f>IF(N354="sníž. přenesená",J354,0)</f>
        <v>0</v>
      </c>
      <c r="BI354" s="187">
        <f>IF(N354="nulová",J354,0)</f>
        <v>0</v>
      </c>
      <c r="BJ354" s="16" t="s">
        <v>80</v>
      </c>
      <c r="BK354" s="187">
        <f>ROUND(I354*H354,2)</f>
        <v>0</v>
      </c>
      <c r="BL354" s="16" t="s">
        <v>135</v>
      </c>
      <c r="BM354" s="186" t="s">
        <v>607</v>
      </c>
    </row>
    <row r="355" s="10" customFormat="1">
      <c r="A355" s="10"/>
      <c r="B355" s="188"/>
      <c r="C355" s="189"/>
      <c r="D355" s="190" t="s">
        <v>137</v>
      </c>
      <c r="E355" s="191" t="s">
        <v>19</v>
      </c>
      <c r="F355" s="192" t="s">
        <v>608</v>
      </c>
      <c r="G355" s="189"/>
      <c r="H355" s="191" t="s">
        <v>19</v>
      </c>
      <c r="I355" s="193"/>
      <c r="J355" s="189"/>
      <c r="K355" s="189"/>
      <c r="L355" s="194"/>
      <c r="M355" s="195"/>
      <c r="N355" s="196"/>
      <c r="O355" s="196"/>
      <c r="P355" s="196"/>
      <c r="Q355" s="196"/>
      <c r="R355" s="196"/>
      <c r="S355" s="196"/>
      <c r="T355" s="197"/>
      <c r="U355" s="10"/>
      <c r="V355" s="10"/>
      <c r="W355" s="10"/>
      <c r="X355" s="10"/>
      <c r="Y355" s="10"/>
      <c r="Z355" s="10"/>
      <c r="AA355" s="10"/>
      <c r="AB355" s="10"/>
      <c r="AC355" s="10"/>
      <c r="AD355" s="10"/>
      <c r="AE355" s="10"/>
      <c r="AT355" s="198" t="s">
        <v>137</v>
      </c>
      <c r="AU355" s="198" t="s">
        <v>72</v>
      </c>
      <c r="AV355" s="10" t="s">
        <v>80</v>
      </c>
      <c r="AW355" s="10" t="s">
        <v>33</v>
      </c>
      <c r="AX355" s="10" t="s">
        <v>72</v>
      </c>
      <c r="AY355" s="198" t="s">
        <v>136</v>
      </c>
    </row>
    <row r="356" s="11" customFormat="1">
      <c r="A356" s="11"/>
      <c r="B356" s="199"/>
      <c r="C356" s="200"/>
      <c r="D356" s="190" t="s">
        <v>137</v>
      </c>
      <c r="E356" s="201" t="s">
        <v>19</v>
      </c>
      <c r="F356" s="202" t="s">
        <v>609</v>
      </c>
      <c r="G356" s="200"/>
      <c r="H356" s="203">
        <v>35.659999999999997</v>
      </c>
      <c r="I356" s="204"/>
      <c r="J356" s="200"/>
      <c r="K356" s="200"/>
      <c r="L356" s="205"/>
      <c r="M356" s="206"/>
      <c r="N356" s="207"/>
      <c r="O356" s="207"/>
      <c r="P356" s="207"/>
      <c r="Q356" s="207"/>
      <c r="R356" s="207"/>
      <c r="S356" s="207"/>
      <c r="T356" s="208"/>
      <c r="U356" s="11"/>
      <c r="V356" s="11"/>
      <c r="W356" s="11"/>
      <c r="X356" s="11"/>
      <c r="Y356" s="11"/>
      <c r="Z356" s="11"/>
      <c r="AA356" s="11"/>
      <c r="AB356" s="11"/>
      <c r="AC356" s="11"/>
      <c r="AD356" s="11"/>
      <c r="AE356" s="11"/>
      <c r="AT356" s="209" t="s">
        <v>137</v>
      </c>
      <c r="AU356" s="209" t="s">
        <v>72</v>
      </c>
      <c r="AV356" s="11" t="s">
        <v>82</v>
      </c>
      <c r="AW356" s="11" t="s">
        <v>33</v>
      </c>
      <c r="AX356" s="11" t="s">
        <v>72</v>
      </c>
      <c r="AY356" s="209" t="s">
        <v>136</v>
      </c>
    </row>
    <row r="357" s="11" customFormat="1">
      <c r="A357" s="11"/>
      <c r="B357" s="199"/>
      <c r="C357" s="200"/>
      <c r="D357" s="190" t="s">
        <v>137</v>
      </c>
      <c r="E357" s="201" t="s">
        <v>19</v>
      </c>
      <c r="F357" s="202" t="s">
        <v>610</v>
      </c>
      <c r="G357" s="200"/>
      <c r="H357" s="203">
        <v>17.02</v>
      </c>
      <c r="I357" s="204"/>
      <c r="J357" s="200"/>
      <c r="K357" s="200"/>
      <c r="L357" s="205"/>
      <c r="M357" s="206"/>
      <c r="N357" s="207"/>
      <c r="O357" s="207"/>
      <c r="P357" s="207"/>
      <c r="Q357" s="207"/>
      <c r="R357" s="207"/>
      <c r="S357" s="207"/>
      <c r="T357" s="208"/>
      <c r="U357" s="11"/>
      <c r="V357" s="11"/>
      <c r="W357" s="11"/>
      <c r="X357" s="11"/>
      <c r="Y357" s="11"/>
      <c r="Z357" s="11"/>
      <c r="AA357" s="11"/>
      <c r="AB357" s="11"/>
      <c r="AC357" s="11"/>
      <c r="AD357" s="11"/>
      <c r="AE357" s="11"/>
      <c r="AT357" s="209" t="s">
        <v>137</v>
      </c>
      <c r="AU357" s="209" t="s">
        <v>72</v>
      </c>
      <c r="AV357" s="11" t="s">
        <v>82</v>
      </c>
      <c r="AW357" s="11" t="s">
        <v>33</v>
      </c>
      <c r="AX357" s="11" t="s">
        <v>72</v>
      </c>
      <c r="AY357" s="209" t="s">
        <v>136</v>
      </c>
    </row>
    <row r="358" s="12" customFormat="1">
      <c r="A358" s="12"/>
      <c r="B358" s="210"/>
      <c r="C358" s="211"/>
      <c r="D358" s="190" t="s">
        <v>137</v>
      </c>
      <c r="E358" s="212" t="s">
        <v>19</v>
      </c>
      <c r="F358" s="213" t="s">
        <v>140</v>
      </c>
      <c r="G358" s="211"/>
      <c r="H358" s="214">
        <v>52.68</v>
      </c>
      <c r="I358" s="215"/>
      <c r="J358" s="211"/>
      <c r="K358" s="211"/>
      <c r="L358" s="216"/>
      <c r="M358" s="217"/>
      <c r="N358" s="218"/>
      <c r="O358" s="218"/>
      <c r="P358" s="218"/>
      <c r="Q358" s="218"/>
      <c r="R358" s="218"/>
      <c r="S358" s="218"/>
      <c r="T358" s="219"/>
      <c r="U358" s="12"/>
      <c r="V358" s="12"/>
      <c r="W358" s="12"/>
      <c r="X358" s="12"/>
      <c r="Y358" s="12"/>
      <c r="Z358" s="12"/>
      <c r="AA358" s="12"/>
      <c r="AB358" s="12"/>
      <c r="AC358" s="12"/>
      <c r="AD358" s="12"/>
      <c r="AE358" s="12"/>
      <c r="AT358" s="220" t="s">
        <v>137</v>
      </c>
      <c r="AU358" s="220" t="s">
        <v>72</v>
      </c>
      <c r="AV358" s="12" t="s">
        <v>135</v>
      </c>
      <c r="AW358" s="12" t="s">
        <v>33</v>
      </c>
      <c r="AX358" s="12" t="s">
        <v>80</v>
      </c>
      <c r="AY358" s="220" t="s">
        <v>136</v>
      </c>
    </row>
    <row r="359" s="2" customFormat="1" ht="16.5" customHeight="1">
      <c r="A359" s="37"/>
      <c r="B359" s="38"/>
      <c r="C359" s="175" t="s">
        <v>611</v>
      </c>
      <c r="D359" s="175" t="s">
        <v>130</v>
      </c>
      <c r="E359" s="176" t="s">
        <v>307</v>
      </c>
      <c r="F359" s="177" t="s">
        <v>308</v>
      </c>
      <c r="G359" s="178" t="s">
        <v>149</v>
      </c>
      <c r="H359" s="179">
        <v>36.659999999999997</v>
      </c>
      <c r="I359" s="180"/>
      <c r="J359" s="181">
        <f>ROUND(I359*H359,2)</f>
        <v>0</v>
      </c>
      <c r="K359" s="177" t="s">
        <v>134</v>
      </c>
      <c r="L359" s="43"/>
      <c r="M359" s="182" t="s">
        <v>19</v>
      </c>
      <c r="N359" s="183" t="s">
        <v>43</v>
      </c>
      <c r="O359" s="83"/>
      <c r="P359" s="184">
        <f>O359*H359</f>
        <v>0</v>
      </c>
      <c r="Q359" s="184">
        <v>0</v>
      </c>
      <c r="R359" s="184">
        <f>Q359*H359</f>
        <v>0</v>
      </c>
      <c r="S359" s="184">
        <v>0</v>
      </c>
      <c r="T359" s="185">
        <f>S359*H359</f>
        <v>0</v>
      </c>
      <c r="U359" s="37"/>
      <c r="V359" s="37"/>
      <c r="W359" s="37"/>
      <c r="X359" s="37"/>
      <c r="Y359" s="37"/>
      <c r="Z359" s="37"/>
      <c r="AA359" s="37"/>
      <c r="AB359" s="37"/>
      <c r="AC359" s="37"/>
      <c r="AD359" s="37"/>
      <c r="AE359" s="37"/>
      <c r="AR359" s="186" t="s">
        <v>135</v>
      </c>
      <c r="AT359" s="186" t="s">
        <v>130</v>
      </c>
      <c r="AU359" s="186" t="s">
        <v>72</v>
      </c>
      <c r="AY359" s="16" t="s">
        <v>136</v>
      </c>
      <c r="BE359" s="187">
        <f>IF(N359="základní",J359,0)</f>
        <v>0</v>
      </c>
      <c r="BF359" s="187">
        <f>IF(N359="snížená",J359,0)</f>
        <v>0</v>
      </c>
      <c r="BG359" s="187">
        <f>IF(N359="zákl. přenesená",J359,0)</f>
        <v>0</v>
      </c>
      <c r="BH359" s="187">
        <f>IF(N359="sníž. přenesená",J359,0)</f>
        <v>0</v>
      </c>
      <c r="BI359" s="187">
        <f>IF(N359="nulová",J359,0)</f>
        <v>0</v>
      </c>
      <c r="BJ359" s="16" t="s">
        <v>80</v>
      </c>
      <c r="BK359" s="187">
        <f>ROUND(I359*H359,2)</f>
        <v>0</v>
      </c>
      <c r="BL359" s="16" t="s">
        <v>135</v>
      </c>
      <c r="BM359" s="186" t="s">
        <v>612</v>
      </c>
    </row>
    <row r="360" s="11" customFormat="1">
      <c r="A360" s="11"/>
      <c r="B360" s="199"/>
      <c r="C360" s="200"/>
      <c r="D360" s="190" t="s">
        <v>137</v>
      </c>
      <c r="E360" s="201" t="s">
        <v>19</v>
      </c>
      <c r="F360" s="202" t="s">
        <v>613</v>
      </c>
      <c r="G360" s="200"/>
      <c r="H360" s="203">
        <v>36.659999999999997</v>
      </c>
      <c r="I360" s="204"/>
      <c r="J360" s="200"/>
      <c r="K360" s="200"/>
      <c r="L360" s="205"/>
      <c r="M360" s="206"/>
      <c r="N360" s="207"/>
      <c r="O360" s="207"/>
      <c r="P360" s="207"/>
      <c r="Q360" s="207"/>
      <c r="R360" s="207"/>
      <c r="S360" s="207"/>
      <c r="T360" s="208"/>
      <c r="U360" s="11"/>
      <c r="V360" s="11"/>
      <c r="W360" s="11"/>
      <c r="X360" s="11"/>
      <c r="Y360" s="11"/>
      <c r="Z360" s="11"/>
      <c r="AA360" s="11"/>
      <c r="AB360" s="11"/>
      <c r="AC360" s="11"/>
      <c r="AD360" s="11"/>
      <c r="AE360" s="11"/>
      <c r="AT360" s="209" t="s">
        <v>137</v>
      </c>
      <c r="AU360" s="209" t="s">
        <v>72</v>
      </c>
      <c r="AV360" s="11" t="s">
        <v>82</v>
      </c>
      <c r="AW360" s="11" t="s">
        <v>33</v>
      </c>
      <c r="AX360" s="11" t="s">
        <v>72</v>
      </c>
      <c r="AY360" s="209" t="s">
        <v>136</v>
      </c>
    </row>
    <row r="361" s="12" customFormat="1">
      <c r="A361" s="12"/>
      <c r="B361" s="210"/>
      <c r="C361" s="211"/>
      <c r="D361" s="190" t="s">
        <v>137</v>
      </c>
      <c r="E361" s="212" t="s">
        <v>19</v>
      </c>
      <c r="F361" s="213" t="s">
        <v>140</v>
      </c>
      <c r="G361" s="211"/>
      <c r="H361" s="214">
        <v>36.659999999999997</v>
      </c>
      <c r="I361" s="215"/>
      <c r="J361" s="211"/>
      <c r="K361" s="211"/>
      <c r="L361" s="216"/>
      <c r="M361" s="217"/>
      <c r="N361" s="218"/>
      <c r="O361" s="218"/>
      <c r="P361" s="218"/>
      <c r="Q361" s="218"/>
      <c r="R361" s="218"/>
      <c r="S361" s="218"/>
      <c r="T361" s="219"/>
      <c r="U361" s="12"/>
      <c r="V361" s="12"/>
      <c r="W361" s="12"/>
      <c r="X361" s="12"/>
      <c r="Y361" s="12"/>
      <c r="Z361" s="12"/>
      <c r="AA361" s="12"/>
      <c r="AB361" s="12"/>
      <c r="AC361" s="12"/>
      <c r="AD361" s="12"/>
      <c r="AE361" s="12"/>
      <c r="AT361" s="220" t="s">
        <v>137</v>
      </c>
      <c r="AU361" s="220" t="s">
        <v>72</v>
      </c>
      <c r="AV361" s="12" t="s">
        <v>135</v>
      </c>
      <c r="AW361" s="12" t="s">
        <v>33</v>
      </c>
      <c r="AX361" s="12" t="s">
        <v>80</v>
      </c>
      <c r="AY361" s="220" t="s">
        <v>136</v>
      </c>
    </row>
    <row r="362" s="2" customFormat="1" ht="16.5" customHeight="1">
      <c r="A362" s="37"/>
      <c r="B362" s="38"/>
      <c r="C362" s="175" t="s">
        <v>295</v>
      </c>
      <c r="D362" s="175" t="s">
        <v>130</v>
      </c>
      <c r="E362" s="176" t="s">
        <v>204</v>
      </c>
      <c r="F362" s="177" t="s">
        <v>205</v>
      </c>
      <c r="G362" s="178" t="s">
        <v>149</v>
      </c>
      <c r="H362" s="179">
        <v>0.27100000000000002</v>
      </c>
      <c r="I362" s="180"/>
      <c r="J362" s="181">
        <f>ROUND(I362*H362,2)</f>
        <v>0</v>
      </c>
      <c r="K362" s="177" t="s">
        <v>134</v>
      </c>
      <c r="L362" s="43"/>
      <c r="M362" s="182" t="s">
        <v>19</v>
      </c>
      <c r="N362" s="183" t="s">
        <v>43</v>
      </c>
      <c r="O362" s="83"/>
      <c r="P362" s="184">
        <f>O362*H362</f>
        <v>0</v>
      </c>
      <c r="Q362" s="184">
        <v>0</v>
      </c>
      <c r="R362" s="184">
        <f>Q362*H362</f>
        <v>0</v>
      </c>
      <c r="S362" s="184">
        <v>0</v>
      </c>
      <c r="T362" s="185">
        <f>S362*H362</f>
        <v>0</v>
      </c>
      <c r="U362" s="37"/>
      <c r="V362" s="37"/>
      <c r="W362" s="37"/>
      <c r="X362" s="37"/>
      <c r="Y362" s="37"/>
      <c r="Z362" s="37"/>
      <c r="AA362" s="37"/>
      <c r="AB362" s="37"/>
      <c r="AC362" s="37"/>
      <c r="AD362" s="37"/>
      <c r="AE362" s="37"/>
      <c r="AR362" s="186" t="s">
        <v>135</v>
      </c>
      <c r="AT362" s="186" t="s">
        <v>130</v>
      </c>
      <c r="AU362" s="186" t="s">
        <v>72</v>
      </c>
      <c r="AY362" s="16" t="s">
        <v>136</v>
      </c>
      <c r="BE362" s="187">
        <f>IF(N362="základní",J362,0)</f>
        <v>0</v>
      </c>
      <c r="BF362" s="187">
        <f>IF(N362="snížená",J362,0)</f>
        <v>0</v>
      </c>
      <c r="BG362" s="187">
        <f>IF(N362="zákl. přenesená",J362,0)</f>
        <v>0</v>
      </c>
      <c r="BH362" s="187">
        <f>IF(N362="sníž. přenesená",J362,0)</f>
        <v>0</v>
      </c>
      <c r="BI362" s="187">
        <f>IF(N362="nulová",J362,0)</f>
        <v>0</v>
      </c>
      <c r="BJ362" s="16" t="s">
        <v>80</v>
      </c>
      <c r="BK362" s="187">
        <f>ROUND(I362*H362,2)</f>
        <v>0</v>
      </c>
      <c r="BL362" s="16" t="s">
        <v>135</v>
      </c>
      <c r="BM362" s="186" t="s">
        <v>614</v>
      </c>
    </row>
    <row r="363" s="11" customFormat="1">
      <c r="A363" s="11"/>
      <c r="B363" s="199"/>
      <c r="C363" s="200"/>
      <c r="D363" s="190" t="s">
        <v>137</v>
      </c>
      <c r="E363" s="201" t="s">
        <v>19</v>
      </c>
      <c r="F363" s="202" t="s">
        <v>615</v>
      </c>
      <c r="G363" s="200"/>
      <c r="H363" s="203">
        <v>0.27100000000000002</v>
      </c>
      <c r="I363" s="204"/>
      <c r="J363" s="200"/>
      <c r="K363" s="200"/>
      <c r="L363" s="205"/>
      <c r="M363" s="206"/>
      <c r="N363" s="207"/>
      <c r="O363" s="207"/>
      <c r="P363" s="207"/>
      <c r="Q363" s="207"/>
      <c r="R363" s="207"/>
      <c r="S363" s="207"/>
      <c r="T363" s="208"/>
      <c r="U363" s="11"/>
      <c r="V363" s="11"/>
      <c r="W363" s="11"/>
      <c r="X363" s="11"/>
      <c r="Y363" s="11"/>
      <c r="Z363" s="11"/>
      <c r="AA363" s="11"/>
      <c r="AB363" s="11"/>
      <c r="AC363" s="11"/>
      <c r="AD363" s="11"/>
      <c r="AE363" s="11"/>
      <c r="AT363" s="209" t="s">
        <v>137</v>
      </c>
      <c r="AU363" s="209" t="s">
        <v>72</v>
      </c>
      <c r="AV363" s="11" t="s">
        <v>82</v>
      </c>
      <c r="AW363" s="11" t="s">
        <v>33</v>
      </c>
      <c r="AX363" s="11" t="s">
        <v>72</v>
      </c>
      <c r="AY363" s="209" t="s">
        <v>136</v>
      </c>
    </row>
    <row r="364" s="12" customFormat="1">
      <c r="A364" s="12"/>
      <c r="B364" s="210"/>
      <c r="C364" s="211"/>
      <c r="D364" s="190" t="s">
        <v>137</v>
      </c>
      <c r="E364" s="212" t="s">
        <v>19</v>
      </c>
      <c r="F364" s="213" t="s">
        <v>140</v>
      </c>
      <c r="G364" s="211"/>
      <c r="H364" s="214">
        <v>0.27100000000000002</v>
      </c>
      <c r="I364" s="215"/>
      <c r="J364" s="211"/>
      <c r="K364" s="211"/>
      <c r="L364" s="216"/>
      <c r="M364" s="217"/>
      <c r="N364" s="218"/>
      <c r="O364" s="218"/>
      <c r="P364" s="218"/>
      <c r="Q364" s="218"/>
      <c r="R364" s="218"/>
      <c r="S364" s="218"/>
      <c r="T364" s="219"/>
      <c r="U364" s="12"/>
      <c r="V364" s="12"/>
      <c r="W364" s="12"/>
      <c r="X364" s="12"/>
      <c r="Y364" s="12"/>
      <c r="Z364" s="12"/>
      <c r="AA364" s="12"/>
      <c r="AB364" s="12"/>
      <c r="AC364" s="12"/>
      <c r="AD364" s="12"/>
      <c r="AE364" s="12"/>
      <c r="AT364" s="220" t="s">
        <v>137</v>
      </c>
      <c r="AU364" s="220" t="s">
        <v>72</v>
      </c>
      <c r="AV364" s="12" t="s">
        <v>135</v>
      </c>
      <c r="AW364" s="12" t="s">
        <v>33</v>
      </c>
      <c r="AX364" s="12" t="s">
        <v>80</v>
      </c>
      <c r="AY364" s="220" t="s">
        <v>136</v>
      </c>
    </row>
    <row r="365" s="2" customFormat="1" ht="37.8" customHeight="1">
      <c r="A365" s="37"/>
      <c r="B365" s="38"/>
      <c r="C365" s="175" t="s">
        <v>616</v>
      </c>
      <c r="D365" s="175" t="s">
        <v>130</v>
      </c>
      <c r="E365" s="176" t="s">
        <v>315</v>
      </c>
      <c r="F365" s="177" t="s">
        <v>316</v>
      </c>
      <c r="G365" s="178" t="s">
        <v>133</v>
      </c>
      <c r="H365" s="179">
        <v>1</v>
      </c>
      <c r="I365" s="180"/>
      <c r="J365" s="181">
        <f>ROUND(I365*H365,2)</f>
        <v>0</v>
      </c>
      <c r="K365" s="177" t="s">
        <v>134</v>
      </c>
      <c r="L365" s="43"/>
      <c r="M365" s="182" t="s">
        <v>19</v>
      </c>
      <c r="N365" s="183" t="s">
        <v>43</v>
      </c>
      <c r="O365" s="83"/>
      <c r="P365" s="184">
        <f>O365*H365</f>
        <v>0</v>
      </c>
      <c r="Q365" s="184">
        <v>0</v>
      </c>
      <c r="R365" s="184">
        <f>Q365*H365</f>
        <v>0</v>
      </c>
      <c r="S365" s="184">
        <v>0</v>
      </c>
      <c r="T365" s="185">
        <f>S365*H365</f>
        <v>0</v>
      </c>
      <c r="U365" s="37"/>
      <c r="V365" s="37"/>
      <c r="W365" s="37"/>
      <c r="X365" s="37"/>
      <c r="Y365" s="37"/>
      <c r="Z365" s="37"/>
      <c r="AA365" s="37"/>
      <c r="AB365" s="37"/>
      <c r="AC365" s="37"/>
      <c r="AD365" s="37"/>
      <c r="AE365" s="37"/>
      <c r="AR365" s="186" t="s">
        <v>135</v>
      </c>
      <c r="AT365" s="186" t="s">
        <v>130</v>
      </c>
      <c r="AU365" s="186" t="s">
        <v>72</v>
      </c>
      <c r="AY365" s="16" t="s">
        <v>136</v>
      </c>
      <c r="BE365" s="187">
        <f>IF(N365="základní",J365,0)</f>
        <v>0</v>
      </c>
      <c r="BF365" s="187">
        <f>IF(N365="snížená",J365,0)</f>
        <v>0</v>
      </c>
      <c r="BG365" s="187">
        <f>IF(N365="zákl. přenesená",J365,0)</f>
        <v>0</v>
      </c>
      <c r="BH365" s="187">
        <f>IF(N365="sníž. přenesená",J365,0)</f>
        <v>0</v>
      </c>
      <c r="BI365" s="187">
        <f>IF(N365="nulová",J365,0)</f>
        <v>0</v>
      </c>
      <c r="BJ365" s="16" t="s">
        <v>80</v>
      </c>
      <c r="BK365" s="187">
        <f>ROUND(I365*H365,2)</f>
        <v>0</v>
      </c>
      <c r="BL365" s="16" t="s">
        <v>135</v>
      </c>
      <c r="BM365" s="186" t="s">
        <v>617</v>
      </c>
    </row>
    <row r="366" s="11" customFormat="1">
      <c r="A366" s="11"/>
      <c r="B366" s="199"/>
      <c r="C366" s="200"/>
      <c r="D366" s="190" t="s">
        <v>137</v>
      </c>
      <c r="E366" s="201" t="s">
        <v>19</v>
      </c>
      <c r="F366" s="202" t="s">
        <v>618</v>
      </c>
      <c r="G366" s="200"/>
      <c r="H366" s="203">
        <v>1</v>
      </c>
      <c r="I366" s="204"/>
      <c r="J366" s="200"/>
      <c r="K366" s="200"/>
      <c r="L366" s="205"/>
      <c r="M366" s="206"/>
      <c r="N366" s="207"/>
      <c r="O366" s="207"/>
      <c r="P366" s="207"/>
      <c r="Q366" s="207"/>
      <c r="R366" s="207"/>
      <c r="S366" s="207"/>
      <c r="T366" s="208"/>
      <c r="U366" s="11"/>
      <c r="V366" s="11"/>
      <c r="W366" s="11"/>
      <c r="X366" s="11"/>
      <c r="Y366" s="11"/>
      <c r="Z366" s="11"/>
      <c r="AA366" s="11"/>
      <c r="AB366" s="11"/>
      <c r="AC366" s="11"/>
      <c r="AD366" s="11"/>
      <c r="AE366" s="11"/>
      <c r="AT366" s="209" t="s">
        <v>137</v>
      </c>
      <c r="AU366" s="209" t="s">
        <v>72</v>
      </c>
      <c r="AV366" s="11" t="s">
        <v>82</v>
      </c>
      <c r="AW366" s="11" t="s">
        <v>33</v>
      </c>
      <c r="AX366" s="11" t="s">
        <v>72</v>
      </c>
      <c r="AY366" s="209" t="s">
        <v>136</v>
      </c>
    </row>
    <row r="367" s="12" customFormat="1">
      <c r="A367" s="12"/>
      <c r="B367" s="210"/>
      <c r="C367" s="211"/>
      <c r="D367" s="190" t="s">
        <v>137</v>
      </c>
      <c r="E367" s="212" t="s">
        <v>19</v>
      </c>
      <c r="F367" s="213" t="s">
        <v>140</v>
      </c>
      <c r="G367" s="211"/>
      <c r="H367" s="214">
        <v>1</v>
      </c>
      <c r="I367" s="215"/>
      <c r="J367" s="211"/>
      <c r="K367" s="211"/>
      <c r="L367" s="216"/>
      <c r="M367" s="217"/>
      <c r="N367" s="218"/>
      <c r="O367" s="218"/>
      <c r="P367" s="218"/>
      <c r="Q367" s="218"/>
      <c r="R367" s="218"/>
      <c r="S367" s="218"/>
      <c r="T367" s="219"/>
      <c r="U367" s="12"/>
      <c r="V367" s="12"/>
      <c r="W367" s="12"/>
      <c r="X367" s="12"/>
      <c r="Y367" s="12"/>
      <c r="Z367" s="12"/>
      <c r="AA367" s="12"/>
      <c r="AB367" s="12"/>
      <c r="AC367" s="12"/>
      <c r="AD367" s="12"/>
      <c r="AE367" s="12"/>
      <c r="AT367" s="220" t="s">
        <v>137</v>
      </c>
      <c r="AU367" s="220" t="s">
        <v>72</v>
      </c>
      <c r="AV367" s="12" t="s">
        <v>135</v>
      </c>
      <c r="AW367" s="12" t="s">
        <v>33</v>
      </c>
      <c r="AX367" s="12" t="s">
        <v>80</v>
      </c>
      <c r="AY367" s="220" t="s">
        <v>136</v>
      </c>
    </row>
    <row r="368" s="2" customFormat="1" ht="16.5" customHeight="1">
      <c r="A368" s="37"/>
      <c r="B368" s="38"/>
      <c r="C368" s="175" t="s">
        <v>298</v>
      </c>
      <c r="D368" s="175" t="s">
        <v>130</v>
      </c>
      <c r="E368" s="176" t="s">
        <v>319</v>
      </c>
      <c r="F368" s="177" t="s">
        <v>320</v>
      </c>
      <c r="G368" s="178" t="s">
        <v>149</v>
      </c>
      <c r="H368" s="179">
        <v>0.27100000000000002</v>
      </c>
      <c r="I368" s="180"/>
      <c r="J368" s="181">
        <f>ROUND(I368*H368,2)</f>
        <v>0</v>
      </c>
      <c r="K368" s="177" t="s">
        <v>134</v>
      </c>
      <c r="L368" s="43"/>
      <c r="M368" s="182" t="s">
        <v>19</v>
      </c>
      <c r="N368" s="183" t="s">
        <v>43</v>
      </c>
      <c r="O368" s="83"/>
      <c r="P368" s="184">
        <f>O368*H368</f>
        <v>0</v>
      </c>
      <c r="Q368" s="184">
        <v>0</v>
      </c>
      <c r="R368" s="184">
        <f>Q368*H368</f>
        <v>0</v>
      </c>
      <c r="S368" s="184">
        <v>0</v>
      </c>
      <c r="T368" s="185">
        <f>S368*H368</f>
        <v>0</v>
      </c>
      <c r="U368" s="37"/>
      <c r="V368" s="37"/>
      <c r="W368" s="37"/>
      <c r="X368" s="37"/>
      <c r="Y368" s="37"/>
      <c r="Z368" s="37"/>
      <c r="AA368" s="37"/>
      <c r="AB368" s="37"/>
      <c r="AC368" s="37"/>
      <c r="AD368" s="37"/>
      <c r="AE368" s="37"/>
      <c r="AR368" s="186" t="s">
        <v>135</v>
      </c>
      <c r="AT368" s="186" t="s">
        <v>130</v>
      </c>
      <c r="AU368" s="186" t="s">
        <v>72</v>
      </c>
      <c r="AY368" s="16" t="s">
        <v>136</v>
      </c>
      <c r="BE368" s="187">
        <f>IF(N368="základní",J368,0)</f>
        <v>0</v>
      </c>
      <c r="BF368" s="187">
        <f>IF(N368="snížená",J368,0)</f>
        <v>0</v>
      </c>
      <c r="BG368" s="187">
        <f>IF(N368="zákl. přenesená",J368,0)</f>
        <v>0</v>
      </c>
      <c r="BH368" s="187">
        <f>IF(N368="sníž. přenesená",J368,0)</f>
        <v>0</v>
      </c>
      <c r="BI368" s="187">
        <f>IF(N368="nulová",J368,0)</f>
        <v>0</v>
      </c>
      <c r="BJ368" s="16" t="s">
        <v>80</v>
      </c>
      <c r="BK368" s="187">
        <f>ROUND(I368*H368,2)</f>
        <v>0</v>
      </c>
      <c r="BL368" s="16" t="s">
        <v>135</v>
      </c>
      <c r="BM368" s="186" t="s">
        <v>619</v>
      </c>
    </row>
    <row r="369" s="11" customFormat="1">
      <c r="A369" s="11"/>
      <c r="B369" s="199"/>
      <c r="C369" s="200"/>
      <c r="D369" s="190" t="s">
        <v>137</v>
      </c>
      <c r="E369" s="201" t="s">
        <v>19</v>
      </c>
      <c r="F369" s="202" t="s">
        <v>620</v>
      </c>
      <c r="G369" s="200"/>
      <c r="H369" s="203">
        <v>0.27100000000000002</v>
      </c>
      <c r="I369" s="204"/>
      <c r="J369" s="200"/>
      <c r="K369" s="200"/>
      <c r="L369" s="205"/>
      <c r="M369" s="206"/>
      <c r="N369" s="207"/>
      <c r="O369" s="207"/>
      <c r="P369" s="207"/>
      <c r="Q369" s="207"/>
      <c r="R369" s="207"/>
      <c r="S369" s="207"/>
      <c r="T369" s="208"/>
      <c r="U369" s="11"/>
      <c r="V369" s="11"/>
      <c r="W369" s="11"/>
      <c r="X369" s="11"/>
      <c r="Y369" s="11"/>
      <c r="Z369" s="11"/>
      <c r="AA369" s="11"/>
      <c r="AB369" s="11"/>
      <c r="AC369" s="11"/>
      <c r="AD369" s="11"/>
      <c r="AE369" s="11"/>
      <c r="AT369" s="209" t="s">
        <v>137</v>
      </c>
      <c r="AU369" s="209" t="s">
        <v>72</v>
      </c>
      <c r="AV369" s="11" t="s">
        <v>82</v>
      </c>
      <c r="AW369" s="11" t="s">
        <v>33</v>
      </c>
      <c r="AX369" s="11" t="s">
        <v>72</v>
      </c>
      <c r="AY369" s="209" t="s">
        <v>136</v>
      </c>
    </row>
    <row r="370" s="12" customFormat="1">
      <c r="A370" s="12"/>
      <c r="B370" s="210"/>
      <c r="C370" s="211"/>
      <c r="D370" s="190" t="s">
        <v>137</v>
      </c>
      <c r="E370" s="212" t="s">
        <v>19</v>
      </c>
      <c r="F370" s="213" t="s">
        <v>140</v>
      </c>
      <c r="G370" s="211"/>
      <c r="H370" s="214">
        <v>0.27100000000000002</v>
      </c>
      <c r="I370" s="215"/>
      <c r="J370" s="211"/>
      <c r="K370" s="211"/>
      <c r="L370" s="216"/>
      <c r="M370" s="217"/>
      <c r="N370" s="218"/>
      <c r="O370" s="218"/>
      <c r="P370" s="218"/>
      <c r="Q370" s="218"/>
      <c r="R370" s="218"/>
      <c r="S370" s="218"/>
      <c r="T370" s="219"/>
      <c r="U370" s="12"/>
      <c r="V370" s="12"/>
      <c r="W370" s="12"/>
      <c r="X370" s="12"/>
      <c r="Y370" s="12"/>
      <c r="Z370" s="12"/>
      <c r="AA370" s="12"/>
      <c r="AB370" s="12"/>
      <c r="AC370" s="12"/>
      <c r="AD370" s="12"/>
      <c r="AE370" s="12"/>
      <c r="AT370" s="220" t="s">
        <v>137</v>
      </c>
      <c r="AU370" s="220" t="s">
        <v>72</v>
      </c>
      <c r="AV370" s="12" t="s">
        <v>135</v>
      </c>
      <c r="AW370" s="12" t="s">
        <v>33</v>
      </c>
      <c r="AX370" s="12" t="s">
        <v>80</v>
      </c>
      <c r="AY370" s="220" t="s">
        <v>136</v>
      </c>
    </row>
    <row r="371" s="2" customFormat="1" ht="16.5" customHeight="1">
      <c r="A371" s="37"/>
      <c r="B371" s="38"/>
      <c r="C371" s="175" t="s">
        <v>621</v>
      </c>
      <c r="D371" s="175" t="s">
        <v>130</v>
      </c>
      <c r="E371" s="176" t="s">
        <v>622</v>
      </c>
      <c r="F371" s="177" t="s">
        <v>623</v>
      </c>
      <c r="G371" s="178" t="s">
        <v>133</v>
      </c>
      <c r="H371" s="179">
        <v>12</v>
      </c>
      <c r="I371" s="180"/>
      <c r="J371" s="181">
        <f>ROUND(I371*H371,2)</f>
        <v>0</v>
      </c>
      <c r="K371" s="177" t="s">
        <v>134</v>
      </c>
      <c r="L371" s="43"/>
      <c r="M371" s="182" t="s">
        <v>19</v>
      </c>
      <c r="N371" s="183" t="s">
        <v>43</v>
      </c>
      <c r="O371" s="83"/>
      <c r="P371" s="184">
        <f>O371*H371</f>
        <v>0</v>
      </c>
      <c r="Q371" s="184">
        <v>0</v>
      </c>
      <c r="R371" s="184">
        <f>Q371*H371</f>
        <v>0</v>
      </c>
      <c r="S371" s="184">
        <v>0</v>
      </c>
      <c r="T371" s="185">
        <f>S371*H371</f>
        <v>0</v>
      </c>
      <c r="U371" s="37"/>
      <c r="V371" s="37"/>
      <c r="W371" s="37"/>
      <c r="X371" s="37"/>
      <c r="Y371" s="37"/>
      <c r="Z371" s="37"/>
      <c r="AA371" s="37"/>
      <c r="AB371" s="37"/>
      <c r="AC371" s="37"/>
      <c r="AD371" s="37"/>
      <c r="AE371" s="37"/>
      <c r="AR371" s="186" t="s">
        <v>135</v>
      </c>
      <c r="AT371" s="186" t="s">
        <v>130</v>
      </c>
      <c r="AU371" s="186" t="s">
        <v>72</v>
      </c>
      <c r="AY371" s="16" t="s">
        <v>136</v>
      </c>
      <c r="BE371" s="187">
        <f>IF(N371="základní",J371,0)</f>
        <v>0</v>
      </c>
      <c r="BF371" s="187">
        <f>IF(N371="snížená",J371,0)</f>
        <v>0</v>
      </c>
      <c r="BG371" s="187">
        <f>IF(N371="zákl. přenesená",J371,0)</f>
        <v>0</v>
      </c>
      <c r="BH371" s="187">
        <f>IF(N371="sníž. přenesená",J371,0)</f>
        <v>0</v>
      </c>
      <c r="BI371" s="187">
        <f>IF(N371="nulová",J371,0)</f>
        <v>0</v>
      </c>
      <c r="BJ371" s="16" t="s">
        <v>80</v>
      </c>
      <c r="BK371" s="187">
        <f>ROUND(I371*H371,2)</f>
        <v>0</v>
      </c>
      <c r="BL371" s="16" t="s">
        <v>135</v>
      </c>
      <c r="BM371" s="186" t="s">
        <v>624</v>
      </c>
    </row>
    <row r="372" s="11" customFormat="1">
      <c r="A372" s="11"/>
      <c r="B372" s="199"/>
      <c r="C372" s="200"/>
      <c r="D372" s="190" t="s">
        <v>137</v>
      </c>
      <c r="E372" s="201" t="s">
        <v>19</v>
      </c>
      <c r="F372" s="202" t="s">
        <v>625</v>
      </c>
      <c r="G372" s="200"/>
      <c r="H372" s="203">
        <v>4</v>
      </c>
      <c r="I372" s="204"/>
      <c r="J372" s="200"/>
      <c r="K372" s="200"/>
      <c r="L372" s="205"/>
      <c r="M372" s="206"/>
      <c r="N372" s="207"/>
      <c r="O372" s="207"/>
      <c r="P372" s="207"/>
      <c r="Q372" s="207"/>
      <c r="R372" s="207"/>
      <c r="S372" s="207"/>
      <c r="T372" s="208"/>
      <c r="U372" s="11"/>
      <c r="V372" s="11"/>
      <c r="W372" s="11"/>
      <c r="X372" s="11"/>
      <c r="Y372" s="11"/>
      <c r="Z372" s="11"/>
      <c r="AA372" s="11"/>
      <c r="AB372" s="11"/>
      <c r="AC372" s="11"/>
      <c r="AD372" s="11"/>
      <c r="AE372" s="11"/>
      <c r="AT372" s="209" t="s">
        <v>137</v>
      </c>
      <c r="AU372" s="209" t="s">
        <v>72</v>
      </c>
      <c r="AV372" s="11" t="s">
        <v>82</v>
      </c>
      <c r="AW372" s="11" t="s">
        <v>33</v>
      </c>
      <c r="AX372" s="11" t="s">
        <v>72</v>
      </c>
      <c r="AY372" s="209" t="s">
        <v>136</v>
      </c>
    </row>
    <row r="373" s="11" customFormat="1">
      <c r="A373" s="11"/>
      <c r="B373" s="199"/>
      <c r="C373" s="200"/>
      <c r="D373" s="190" t="s">
        <v>137</v>
      </c>
      <c r="E373" s="201" t="s">
        <v>19</v>
      </c>
      <c r="F373" s="202" t="s">
        <v>626</v>
      </c>
      <c r="G373" s="200"/>
      <c r="H373" s="203">
        <v>8</v>
      </c>
      <c r="I373" s="204"/>
      <c r="J373" s="200"/>
      <c r="K373" s="200"/>
      <c r="L373" s="205"/>
      <c r="M373" s="206"/>
      <c r="N373" s="207"/>
      <c r="O373" s="207"/>
      <c r="P373" s="207"/>
      <c r="Q373" s="207"/>
      <c r="R373" s="207"/>
      <c r="S373" s="207"/>
      <c r="T373" s="208"/>
      <c r="U373" s="11"/>
      <c r="V373" s="11"/>
      <c r="W373" s="11"/>
      <c r="X373" s="11"/>
      <c r="Y373" s="11"/>
      <c r="Z373" s="11"/>
      <c r="AA373" s="11"/>
      <c r="AB373" s="11"/>
      <c r="AC373" s="11"/>
      <c r="AD373" s="11"/>
      <c r="AE373" s="11"/>
      <c r="AT373" s="209" t="s">
        <v>137</v>
      </c>
      <c r="AU373" s="209" t="s">
        <v>72</v>
      </c>
      <c r="AV373" s="11" t="s">
        <v>82</v>
      </c>
      <c r="AW373" s="11" t="s">
        <v>33</v>
      </c>
      <c r="AX373" s="11" t="s">
        <v>72</v>
      </c>
      <c r="AY373" s="209" t="s">
        <v>136</v>
      </c>
    </row>
    <row r="374" s="12" customFormat="1">
      <c r="A374" s="12"/>
      <c r="B374" s="210"/>
      <c r="C374" s="211"/>
      <c r="D374" s="190" t="s">
        <v>137</v>
      </c>
      <c r="E374" s="212" t="s">
        <v>19</v>
      </c>
      <c r="F374" s="213" t="s">
        <v>140</v>
      </c>
      <c r="G374" s="211"/>
      <c r="H374" s="214">
        <v>12</v>
      </c>
      <c r="I374" s="215"/>
      <c r="J374" s="211"/>
      <c r="K374" s="211"/>
      <c r="L374" s="216"/>
      <c r="M374" s="217"/>
      <c r="N374" s="218"/>
      <c r="O374" s="218"/>
      <c r="P374" s="218"/>
      <c r="Q374" s="218"/>
      <c r="R374" s="218"/>
      <c r="S374" s="218"/>
      <c r="T374" s="219"/>
      <c r="U374" s="12"/>
      <c r="V374" s="12"/>
      <c r="W374" s="12"/>
      <c r="X374" s="12"/>
      <c r="Y374" s="12"/>
      <c r="Z374" s="12"/>
      <c r="AA374" s="12"/>
      <c r="AB374" s="12"/>
      <c r="AC374" s="12"/>
      <c r="AD374" s="12"/>
      <c r="AE374" s="12"/>
      <c r="AT374" s="220" t="s">
        <v>137</v>
      </c>
      <c r="AU374" s="220" t="s">
        <v>72</v>
      </c>
      <c r="AV374" s="12" t="s">
        <v>135</v>
      </c>
      <c r="AW374" s="12" t="s">
        <v>33</v>
      </c>
      <c r="AX374" s="12" t="s">
        <v>80</v>
      </c>
      <c r="AY374" s="220" t="s">
        <v>136</v>
      </c>
    </row>
    <row r="375" s="2" customFormat="1" ht="16.5" customHeight="1">
      <c r="A375" s="37"/>
      <c r="B375" s="38"/>
      <c r="C375" s="175" t="s">
        <v>301</v>
      </c>
      <c r="D375" s="175" t="s">
        <v>130</v>
      </c>
      <c r="E375" s="176" t="s">
        <v>627</v>
      </c>
      <c r="F375" s="177" t="s">
        <v>628</v>
      </c>
      <c r="G375" s="178" t="s">
        <v>133</v>
      </c>
      <c r="H375" s="179">
        <v>12</v>
      </c>
      <c r="I375" s="180"/>
      <c r="J375" s="181">
        <f>ROUND(I375*H375,2)</f>
        <v>0</v>
      </c>
      <c r="K375" s="177" t="s">
        <v>134</v>
      </c>
      <c r="L375" s="43"/>
      <c r="M375" s="182" t="s">
        <v>19</v>
      </c>
      <c r="N375" s="183" t="s">
        <v>43</v>
      </c>
      <c r="O375" s="83"/>
      <c r="P375" s="184">
        <f>O375*H375</f>
        <v>0</v>
      </c>
      <c r="Q375" s="184">
        <v>0</v>
      </c>
      <c r="R375" s="184">
        <f>Q375*H375</f>
        <v>0</v>
      </c>
      <c r="S375" s="184">
        <v>0</v>
      </c>
      <c r="T375" s="185">
        <f>S375*H375</f>
        <v>0</v>
      </c>
      <c r="U375" s="37"/>
      <c r="V375" s="37"/>
      <c r="W375" s="37"/>
      <c r="X375" s="37"/>
      <c r="Y375" s="37"/>
      <c r="Z375" s="37"/>
      <c r="AA375" s="37"/>
      <c r="AB375" s="37"/>
      <c r="AC375" s="37"/>
      <c r="AD375" s="37"/>
      <c r="AE375" s="37"/>
      <c r="AR375" s="186" t="s">
        <v>135</v>
      </c>
      <c r="AT375" s="186" t="s">
        <v>130</v>
      </c>
      <c r="AU375" s="186" t="s">
        <v>72</v>
      </c>
      <c r="AY375" s="16" t="s">
        <v>136</v>
      </c>
      <c r="BE375" s="187">
        <f>IF(N375="základní",J375,0)</f>
        <v>0</v>
      </c>
      <c r="BF375" s="187">
        <f>IF(N375="snížená",J375,0)</f>
        <v>0</v>
      </c>
      <c r="BG375" s="187">
        <f>IF(N375="zákl. přenesená",J375,0)</f>
        <v>0</v>
      </c>
      <c r="BH375" s="187">
        <f>IF(N375="sníž. přenesená",J375,0)</f>
        <v>0</v>
      </c>
      <c r="BI375" s="187">
        <f>IF(N375="nulová",J375,0)</f>
        <v>0</v>
      </c>
      <c r="BJ375" s="16" t="s">
        <v>80</v>
      </c>
      <c r="BK375" s="187">
        <f>ROUND(I375*H375,2)</f>
        <v>0</v>
      </c>
      <c r="BL375" s="16" t="s">
        <v>135</v>
      </c>
      <c r="BM375" s="186" t="s">
        <v>629</v>
      </c>
    </row>
    <row r="376" s="11" customFormat="1">
      <c r="A376" s="11"/>
      <c r="B376" s="199"/>
      <c r="C376" s="200"/>
      <c r="D376" s="190" t="s">
        <v>137</v>
      </c>
      <c r="E376" s="201" t="s">
        <v>19</v>
      </c>
      <c r="F376" s="202" t="s">
        <v>630</v>
      </c>
      <c r="G376" s="200"/>
      <c r="H376" s="203">
        <v>4</v>
      </c>
      <c r="I376" s="204"/>
      <c r="J376" s="200"/>
      <c r="K376" s="200"/>
      <c r="L376" s="205"/>
      <c r="M376" s="206"/>
      <c r="N376" s="207"/>
      <c r="O376" s="207"/>
      <c r="P376" s="207"/>
      <c r="Q376" s="207"/>
      <c r="R376" s="207"/>
      <c r="S376" s="207"/>
      <c r="T376" s="208"/>
      <c r="U376" s="11"/>
      <c r="V376" s="11"/>
      <c r="W376" s="11"/>
      <c r="X376" s="11"/>
      <c r="Y376" s="11"/>
      <c r="Z376" s="11"/>
      <c r="AA376" s="11"/>
      <c r="AB376" s="11"/>
      <c r="AC376" s="11"/>
      <c r="AD376" s="11"/>
      <c r="AE376" s="11"/>
      <c r="AT376" s="209" t="s">
        <v>137</v>
      </c>
      <c r="AU376" s="209" t="s">
        <v>72</v>
      </c>
      <c r="AV376" s="11" t="s">
        <v>82</v>
      </c>
      <c r="AW376" s="11" t="s">
        <v>33</v>
      </c>
      <c r="AX376" s="11" t="s">
        <v>72</v>
      </c>
      <c r="AY376" s="209" t="s">
        <v>136</v>
      </c>
    </row>
    <row r="377" s="11" customFormat="1">
      <c r="A377" s="11"/>
      <c r="B377" s="199"/>
      <c r="C377" s="200"/>
      <c r="D377" s="190" t="s">
        <v>137</v>
      </c>
      <c r="E377" s="201" t="s">
        <v>19</v>
      </c>
      <c r="F377" s="202" t="s">
        <v>626</v>
      </c>
      <c r="G377" s="200"/>
      <c r="H377" s="203">
        <v>8</v>
      </c>
      <c r="I377" s="204"/>
      <c r="J377" s="200"/>
      <c r="K377" s="200"/>
      <c r="L377" s="205"/>
      <c r="M377" s="206"/>
      <c r="N377" s="207"/>
      <c r="O377" s="207"/>
      <c r="P377" s="207"/>
      <c r="Q377" s="207"/>
      <c r="R377" s="207"/>
      <c r="S377" s="207"/>
      <c r="T377" s="208"/>
      <c r="U377" s="11"/>
      <c r="V377" s="11"/>
      <c r="W377" s="11"/>
      <c r="X377" s="11"/>
      <c r="Y377" s="11"/>
      <c r="Z377" s="11"/>
      <c r="AA377" s="11"/>
      <c r="AB377" s="11"/>
      <c r="AC377" s="11"/>
      <c r="AD377" s="11"/>
      <c r="AE377" s="11"/>
      <c r="AT377" s="209" t="s">
        <v>137</v>
      </c>
      <c r="AU377" s="209" t="s">
        <v>72</v>
      </c>
      <c r="AV377" s="11" t="s">
        <v>82</v>
      </c>
      <c r="AW377" s="11" t="s">
        <v>33</v>
      </c>
      <c r="AX377" s="11" t="s">
        <v>72</v>
      </c>
      <c r="AY377" s="209" t="s">
        <v>136</v>
      </c>
    </row>
    <row r="378" s="12" customFormat="1">
      <c r="A378" s="12"/>
      <c r="B378" s="210"/>
      <c r="C378" s="211"/>
      <c r="D378" s="190" t="s">
        <v>137</v>
      </c>
      <c r="E378" s="212" t="s">
        <v>19</v>
      </c>
      <c r="F378" s="213" t="s">
        <v>140</v>
      </c>
      <c r="G378" s="211"/>
      <c r="H378" s="214">
        <v>12</v>
      </c>
      <c r="I378" s="215"/>
      <c r="J378" s="211"/>
      <c r="K378" s="211"/>
      <c r="L378" s="216"/>
      <c r="M378" s="217"/>
      <c r="N378" s="218"/>
      <c r="O378" s="218"/>
      <c r="P378" s="218"/>
      <c r="Q378" s="218"/>
      <c r="R378" s="218"/>
      <c r="S378" s="218"/>
      <c r="T378" s="219"/>
      <c r="U378" s="12"/>
      <c r="V378" s="12"/>
      <c r="W378" s="12"/>
      <c r="X378" s="12"/>
      <c r="Y378" s="12"/>
      <c r="Z378" s="12"/>
      <c r="AA378" s="12"/>
      <c r="AB378" s="12"/>
      <c r="AC378" s="12"/>
      <c r="AD378" s="12"/>
      <c r="AE378" s="12"/>
      <c r="AT378" s="220" t="s">
        <v>137</v>
      </c>
      <c r="AU378" s="220" t="s">
        <v>72</v>
      </c>
      <c r="AV378" s="12" t="s">
        <v>135</v>
      </c>
      <c r="AW378" s="12" t="s">
        <v>33</v>
      </c>
      <c r="AX378" s="12" t="s">
        <v>80</v>
      </c>
      <c r="AY378" s="220" t="s">
        <v>136</v>
      </c>
    </row>
    <row r="379" s="2" customFormat="1" ht="16.5" customHeight="1">
      <c r="A379" s="37"/>
      <c r="B379" s="38"/>
      <c r="C379" s="175" t="s">
        <v>631</v>
      </c>
      <c r="D379" s="175" t="s">
        <v>130</v>
      </c>
      <c r="E379" s="176" t="s">
        <v>632</v>
      </c>
      <c r="F379" s="177" t="s">
        <v>633</v>
      </c>
      <c r="G379" s="178" t="s">
        <v>133</v>
      </c>
      <c r="H379" s="179">
        <v>60</v>
      </c>
      <c r="I379" s="180"/>
      <c r="J379" s="181">
        <f>ROUND(I379*H379,2)</f>
        <v>0</v>
      </c>
      <c r="K379" s="177" t="s">
        <v>134</v>
      </c>
      <c r="L379" s="43"/>
      <c r="M379" s="182" t="s">
        <v>19</v>
      </c>
      <c r="N379" s="183" t="s">
        <v>43</v>
      </c>
      <c r="O379" s="83"/>
      <c r="P379" s="184">
        <f>O379*H379</f>
        <v>0</v>
      </c>
      <c r="Q379" s="184">
        <v>0</v>
      </c>
      <c r="R379" s="184">
        <f>Q379*H379</f>
        <v>0</v>
      </c>
      <c r="S379" s="184">
        <v>0</v>
      </c>
      <c r="T379" s="185">
        <f>S379*H379</f>
        <v>0</v>
      </c>
      <c r="U379" s="37"/>
      <c r="V379" s="37"/>
      <c r="W379" s="37"/>
      <c r="X379" s="37"/>
      <c r="Y379" s="37"/>
      <c r="Z379" s="37"/>
      <c r="AA379" s="37"/>
      <c r="AB379" s="37"/>
      <c r="AC379" s="37"/>
      <c r="AD379" s="37"/>
      <c r="AE379" s="37"/>
      <c r="AR379" s="186" t="s">
        <v>135</v>
      </c>
      <c r="AT379" s="186" t="s">
        <v>130</v>
      </c>
      <c r="AU379" s="186" t="s">
        <v>72</v>
      </c>
      <c r="AY379" s="16" t="s">
        <v>136</v>
      </c>
      <c r="BE379" s="187">
        <f>IF(N379="základní",J379,0)</f>
        <v>0</v>
      </c>
      <c r="BF379" s="187">
        <f>IF(N379="snížená",J379,0)</f>
        <v>0</v>
      </c>
      <c r="BG379" s="187">
        <f>IF(N379="zákl. přenesená",J379,0)</f>
        <v>0</v>
      </c>
      <c r="BH379" s="187">
        <f>IF(N379="sníž. přenesená",J379,0)</f>
        <v>0</v>
      </c>
      <c r="BI379" s="187">
        <f>IF(N379="nulová",J379,0)</f>
        <v>0</v>
      </c>
      <c r="BJ379" s="16" t="s">
        <v>80</v>
      </c>
      <c r="BK379" s="187">
        <f>ROUND(I379*H379,2)</f>
        <v>0</v>
      </c>
      <c r="BL379" s="16" t="s">
        <v>135</v>
      </c>
      <c r="BM379" s="186" t="s">
        <v>634</v>
      </c>
    </row>
    <row r="380" s="10" customFormat="1">
      <c r="A380" s="10"/>
      <c r="B380" s="188"/>
      <c r="C380" s="189"/>
      <c r="D380" s="190" t="s">
        <v>137</v>
      </c>
      <c r="E380" s="191" t="s">
        <v>19</v>
      </c>
      <c r="F380" s="192" t="s">
        <v>635</v>
      </c>
      <c r="G380" s="189"/>
      <c r="H380" s="191" t="s">
        <v>19</v>
      </c>
      <c r="I380" s="193"/>
      <c r="J380" s="189"/>
      <c r="K380" s="189"/>
      <c r="L380" s="194"/>
      <c r="M380" s="195"/>
      <c r="N380" s="196"/>
      <c r="O380" s="196"/>
      <c r="P380" s="196"/>
      <c r="Q380" s="196"/>
      <c r="R380" s="196"/>
      <c r="S380" s="196"/>
      <c r="T380" s="197"/>
      <c r="U380" s="10"/>
      <c r="V380" s="10"/>
      <c r="W380" s="10"/>
      <c r="X380" s="10"/>
      <c r="Y380" s="10"/>
      <c r="Z380" s="10"/>
      <c r="AA380" s="10"/>
      <c r="AB380" s="10"/>
      <c r="AC380" s="10"/>
      <c r="AD380" s="10"/>
      <c r="AE380" s="10"/>
      <c r="AT380" s="198" t="s">
        <v>137</v>
      </c>
      <c r="AU380" s="198" t="s">
        <v>72</v>
      </c>
      <c r="AV380" s="10" t="s">
        <v>80</v>
      </c>
      <c r="AW380" s="10" t="s">
        <v>33</v>
      </c>
      <c r="AX380" s="10" t="s">
        <v>72</v>
      </c>
      <c r="AY380" s="198" t="s">
        <v>136</v>
      </c>
    </row>
    <row r="381" s="10" customFormat="1">
      <c r="A381" s="10"/>
      <c r="B381" s="188"/>
      <c r="C381" s="189"/>
      <c r="D381" s="190" t="s">
        <v>137</v>
      </c>
      <c r="E381" s="191" t="s">
        <v>19</v>
      </c>
      <c r="F381" s="192" t="s">
        <v>636</v>
      </c>
      <c r="G381" s="189"/>
      <c r="H381" s="191" t="s">
        <v>19</v>
      </c>
      <c r="I381" s="193"/>
      <c r="J381" s="189"/>
      <c r="K381" s="189"/>
      <c r="L381" s="194"/>
      <c r="M381" s="195"/>
      <c r="N381" s="196"/>
      <c r="O381" s="196"/>
      <c r="P381" s="196"/>
      <c r="Q381" s="196"/>
      <c r="R381" s="196"/>
      <c r="S381" s="196"/>
      <c r="T381" s="197"/>
      <c r="U381" s="10"/>
      <c r="V381" s="10"/>
      <c r="W381" s="10"/>
      <c r="X381" s="10"/>
      <c r="Y381" s="10"/>
      <c r="Z381" s="10"/>
      <c r="AA381" s="10"/>
      <c r="AB381" s="10"/>
      <c r="AC381" s="10"/>
      <c r="AD381" s="10"/>
      <c r="AE381" s="10"/>
      <c r="AT381" s="198" t="s">
        <v>137</v>
      </c>
      <c r="AU381" s="198" t="s">
        <v>72</v>
      </c>
      <c r="AV381" s="10" t="s">
        <v>80</v>
      </c>
      <c r="AW381" s="10" t="s">
        <v>33</v>
      </c>
      <c r="AX381" s="10" t="s">
        <v>72</v>
      </c>
      <c r="AY381" s="198" t="s">
        <v>136</v>
      </c>
    </row>
    <row r="382" s="10" customFormat="1">
      <c r="A382" s="10"/>
      <c r="B382" s="188"/>
      <c r="C382" s="189"/>
      <c r="D382" s="190" t="s">
        <v>137</v>
      </c>
      <c r="E382" s="191" t="s">
        <v>19</v>
      </c>
      <c r="F382" s="192" t="s">
        <v>637</v>
      </c>
      <c r="G382" s="189"/>
      <c r="H382" s="191" t="s">
        <v>19</v>
      </c>
      <c r="I382" s="193"/>
      <c r="J382" s="189"/>
      <c r="K382" s="189"/>
      <c r="L382" s="194"/>
      <c r="M382" s="195"/>
      <c r="N382" s="196"/>
      <c r="O382" s="196"/>
      <c r="P382" s="196"/>
      <c r="Q382" s="196"/>
      <c r="R382" s="196"/>
      <c r="S382" s="196"/>
      <c r="T382" s="197"/>
      <c r="U382" s="10"/>
      <c r="V382" s="10"/>
      <c r="W382" s="10"/>
      <c r="X382" s="10"/>
      <c r="Y382" s="10"/>
      <c r="Z382" s="10"/>
      <c r="AA382" s="10"/>
      <c r="AB382" s="10"/>
      <c r="AC382" s="10"/>
      <c r="AD382" s="10"/>
      <c r="AE382" s="10"/>
      <c r="AT382" s="198" t="s">
        <v>137</v>
      </c>
      <c r="AU382" s="198" t="s">
        <v>72</v>
      </c>
      <c r="AV382" s="10" t="s">
        <v>80</v>
      </c>
      <c r="AW382" s="10" t="s">
        <v>33</v>
      </c>
      <c r="AX382" s="10" t="s">
        <v>72</v>
      </c>
      <c r="AY382" s="198" t="s">
        <v>136</v>
      </c>
    </row>
    <row r="383" s="11" customFormat="1">
      <c r="A383" s="11"/>
      <c r="B383" s="199"/>
      <c r="C383" s="200"/>
      <c r="D383" s="190" t="s">
        <v>137</v>
      </c>
      <c r="E383" s="201" t="s">
        <v>19</v>
      </c>
      <c r="F383" s="202" t="s">
        <v>638</v>
      </c>
      <c r="G383" s="200"/>
      <c r="H383" s="203">
        <v>60</v>
      </c>
      <c r="I383" s="204"/>
      <c r="J383" s="200"/>
      <c r="K383" s="200"/>
      <c r="L383" s="205"/>
      <c r="M383" s="206"/>
      <c r="N383" s="207"/>
      <c r="O383" s="207"/>
      <c r="P383" s="207"/>
      <c r="Q383" s="207"/>
      <c r="R383" s="207"/>
      <c r="S383" s="207"/>
      <c r="T383" s="208"/>
      <c r="U383" s="11"/>
      <c r="V383" s="11"/>
      <c r="W383" s="11"/>
      <c r="X383" s="11"/>
      <c r="Y383" s="11"/>
      <c r="Z383" s="11"/>
      <c r="AA383" s="11"/>
      <c r="AB383" s="11"/>
      <c r="AC383" s="11"/>
      <c r="AD383" s="11"/>
      <c r="AE383" s="11"/>
      <c r="AT383" s="209" t="s">
        <v>137</v>
      </c>
      <c r="AU383" s="209" t="s">
        <v>72</v>
      </c>
      <c r="AV383" s="11" t="s">
        <v>82</v>
      </c>
      <c r="AW383" s="11" t="s">
        <v>33</v>
      </c>
      <c r="AX383" s="11" t="s">
        <v>72</v>
      </c>
      <c r="AY383" s="209" t="s">
        <v>136</v>
      </c>
    </row>
    <row r="384" s="12" customFormat="1">
      <c r="A384" s="12"/>
      <c r="B384" s="210"/>
      <c r="C384" s="211"/>
      <c r="D384" s="190" t="s">
        <v>137</v>
      </c>
      <c r="E384" s="212" t="s">
        <v>19</v>
      </c>
      <c r="F384" s="213" t="s">
        <v>140</v>
      </c>
      <c r="G384" s="211"/>
      <c r="H384" s="214">
        <v>60</v>
      </c>
      <c r="I384" s="215"/>
      <c r="J384" s="211"/>
      <c r="K384" s="211"/>
      <c r="L384" s="216"/>
      <c r="M384" s="217"/>
      <c r="N384" s="218"/>
      <c r="O384" s="218"/>
      <c r="P384" s="218"/>
      <c r="Q384" s="218"/>
      <c r="R384" s="218"/>
      <c r="S384" s="218"/>
      <c r="T384" s="219"/>
      <c r="U384" s="12"/>
      <c r="V384" s="12"/>
      <c r="W384" s="12"/>
      <c r="X384" s="12"/>
      <c r="Y384" s="12"/>
      <c r="Z384" s="12"/>
      <c r="AA384" s="12"/>
      <c r="AB384" s="12"/>
      <c r="AC384" s="12"/>
      <c r="AD384" s="12"/>
      <c r="AE384" s="12"/>
      <c r="AT384" s="220" t="s">
        <v>137</v>
      </c>
      <c r="AU384" s="220" t="s">
        <v>72</v>
      </c>
      <c r="AV384" s="12" t="s">
        <v>135</v>
      </c>
      <c r="AW384" s="12" t="s">
        <v>33</v>
      </c>
      <c r="AX384" s="12" t="s">
        <v>80</v>
      </c>
      <c r="AY384" s="220" t="s">
        <v>136</v>
      </c>
    </row>
    <row r="385" s="2" customFormat="1" ht="16.5" customHeight="1">
      <c r="A385" s="37"/>
      <c r="B385" s="38"/>
      <c r="C385" s="175" t="s">
        <v>639</v>
      </c>
      <c r="D385" s="175" t="s">
        <v>130</v>
      </c>
      <c r="E385" s="176" t="s">
        <v>640</v>
      </c>
      <c r="F385" s="177" t="s">
        <v>641</v>
      </c>
      <c r="G385" s="178" t="s">
        <v>133</v>
      </c>
      <c r="H385" s="179">
        <v>4</v>
      </c>
      <c r="I385" s="180"/>
      <c r="J385" s="181">
        <f>ROUND(I385*H385,2)</f>
        <v>0</v>
      </c>
      <c r="K385" s="177" t="s">
        <v>134</v>
      </c>
      <c r="L385" s="43"/>
      <c r="M385" s="182" t="s">
        <v>19</v>
      </c>
      <c r="N385" s="183" t="s">
        <v>43</v>
      </c>
      <c r="O385" s="83"/>
      <c r="P385" s="184">
        <f>O385*H385</f>
        <v>0</v>
      </c>
      <c r="Q385" s="184">
        <v>0</v>
      </c>
      <c r="R385" s="184">
        <f>Q385*H385</f>
        <v>0</v>
      </c>
      <c r="S385" s="184">
        <v>0</v>
      </c>
      <c r="T385" s="185">
        <f>S385*H385</f>
        <v>0</v>
      </c>
      <c r="U385" s="37"/>
      <c r="V385" s="37"/>
      <c r="W385" s="37"/>
      <c r="X385" s="37"/>
      <c r="Y385" s="37"/>
      <c r="Z385" s="37"/>
      <c r="AA385" s="37"/>
      <c r="AB385" s="37"/>
      <c r="AC385" s="37"/>
      <c r="AD385" s="37"/>
      <c r="AE385" s="37"/>
      <c r="AR385" s="186" t="s">
        <v>135</v>
      </c>
      <c r="AT385" s="186" t="s">
        <v>130</v>
      </c>
      <c r="AU385" s="186" t="s">
        <v>72</v>
      </c>
      <c r="AY385" s="16" t="s">
        <v>136</v>
      </c>
      <c r="BE385" s="187">
        <f>IF(N385="základní",J385,0)</f>
        <v>0</v>
      </c>
      <c r="BF385" s="187">
        <f>IF(N385="snížená",J385,0)</f>
        <v>0</v>
      </c>
      <c r="BG385" s="187">
        <f>IF(N385="zákl. přenesená",J385,0)</f>
        <v>0</v>
      </c>
      <c r="BH385" s="187">
        <f>IF(N385="sníž. přenesená",J385,0)</f>
        <v>0</v>
      </c>
      <c r="BI385" s="187">
        <f>IF(N385="nulová",J385,0)</f>
        <v>0</v>
      </c>
      <c r="BJ385" s="16" t="s">
        <v>80</v>
      </c>
      <c r="BK385" s="187">
        <f>ROUND(I385*H385,2)</f>
        <v>0</v>
      </c>
      <c r="BL385" s="16" t="s">
        <v>135</v>
      </c>
      <c r="BM385" s="186" t="s">
        <v>642</v>
      </c>
    </row>
    <row r="386" s="11" customFormat="1">
      <c r="A386" s="11"/>
      <c r="B386" s="199"/>
      <c r="C386" s="200"/>
      <c r="D386" s="190" t="s">
        <v>137</v>
      </c>
      <c r="E386" s="201" t="s">
        <v>19</v>
      </c>
      <c r="F386" s="202" t="s">
        <v>643</v>
      </c>
      <c r="G386" s="200"/>
      <c r="H386" s="203">
        <v>2</v>
      </c>
      <c r="I386" s="204"/>
      <c r="J386" s="200"/>
      <c r="K386" s="200"/>
      <c r="L386" s="205"/>
      <c r="M386" s="206"/>
      <c r="N386" s="207"/>
      <c r="O386" s="207"/>
      <c r="P386" s="207"/>
      <c r="Q386" s="207"/>
      <c r="R386" s="207"/>
      <c r="S386" s="207"/>
      <c r="T386" s="208"/>
      <c r="U386" s="11"/>
      <c r="V386" s="11"/>
      <c r="W386" s="11"/>
      <c r="X386" s="11"/>
      <c r="Y386" s="11"/>
      <c r="Z386" s="11"/>
      <c r="AA386" s="11"/>
      <c r="AB386" s="11"/>
      <c r="AC386" s="11"/>
      <c r="AD386" s="11"/>
      <c r="AE386" s="11"/>
      <c r="AT386" s="209" t="s">
        <v>137</v>
      </c>
      <c r="AU386" s="209" t="s">
        <v>72</v>
      </c>
      <c r="AV386" s="11" t="s">
        <v>82</v>
      </c>
      <c r="AW386" s="11" t="s">
        <v>33</v>
      </c>
      <c r="AX386" s="11" t="s">
        <v>72</v>
      </c>
      <c r="AY386" s="209" t="s">
        <v>136</v>
      </c>
    </row>
    <row r="387" s="11" customFormat="1">
      <c r="A387" s="11"/>
      <c r="B387" s="199"/>
      <c r="C387" s="200"/>
      <c r="D387" s="190" t="s">
        <v>137</v>
      </c>
      <c r="E387" s="201" t="s">
        <v>19</v>
      </c>
      <c r="F387" s="202" t="s">
        <v>644</v>
      </c>
      <c r="G387" s="200"/>
      <c r="H387" s="203">
        <v>2</v>
      </c>
      <c r="I387" s="204"/>
      <c r="J387" s="200"/>
      <c r="K387" s="200"/>
      <c r="L387" s="205"/>
      <c r="M387" s="206"/>
      <c r="N387" s="207"/>
      <c r="O387" s="207"/>
      <c r="P387" s="207"/>
      <c r="Q387" s="207"/>
      <c r="R387" s="207"/>
      <c r="S387" s="207"/>
      <c r="T387" s="208"/>
      <c r="U387" s="11"/>
      <c r="V387" s="11"/>
      <c r="W387" s="11"/>
      <c r="X387" s="11"/>
      <c r="Y387" s="11"/>
      <c r="Z387" s="11"/>
      <c r="AA387" s="11"/>
      <c r="AB387" s="11"/>
      <c r="AC387" s="11"/>
      <c r="AD387" s="11"/>
      <c r="AE387" s="11"/>
      <c r="AT387" s="209" t="s">
        <v>137</v>
      </c>
      <c r="AU387" s="209" t="s">
        <v>72</v>
      </c>
      <c r="AV387" s="11" t="s">
        <v>82</v>
      </c>
      <c r="AW387" s="11" t="s">
        <v>33</v>
      </c>
      <c r="AX387" s="11" t="s">
        <v>72</v>
      </c>
      <c r="AY387" s="209" t="s">
        <v>136</v>
      </c>
    </row>
    <row r="388" s="12" customFormat="1">
      <c r="A388" s="12"/>
      <c r="B388" s="210"/>
      <c r="C388" s="211"/>
      <c r="D388" s="190" t="s">
        <v>137</v>
      </c>
      <c r="E388" s="212" t="s">
        <v>19</v>
      </c>
      <c r="F388" s="213" t="s">
        <v>140</v>
      </c>
      <c r="G388" s="211"/>
      <c r="H388" s="214">
        <v>4</v>
      </c>
      <c r="I388" s="215"/>
      <c r="J388" s="211"/>
      <c r="K388" s="211"/>
      <c r="L388" s="216"/>
      <c r="M388" s="217"/>
      <c r="N388" s="218"/>
      <c r="O388" s="218"/>
      <c r="P388" s="218"/>
      <c r="Q388" s="218"/>
      <c r="R388" s="218"/>
      <c r="S388" s="218"/>
      <c r="T388" s="219"/>
      <c r="U388" s="12"/>
      <c r="V388" s="12"/>
      <c r="W388" s="12"/>
      <c r="X388" s="12"/>
      <c r="Y388" s="12"/>
      <c r="Z388" s="12"/>
      <c r="AA388" s="12"/>
      <c r="AB388" s="12"/>
      <c r="AC388" s="12"/>
      <c r="AD388" s="12"/>
      <c r="AE388" s="12"/>
      <c r="AT388" s="220" t="s">
        <v>137</v>
      </c>
      <c r="AU388" s="220" t="s">
        <v>72</v>
      </c>
      <c r="AV388" s="12" t="s">
        <v>135</v>
      </c>
      <c r="AW388" s="12" t="s">
        <v>33</v>
      </c>
      <c r="AX388" s="12" t="s">
        <v>80</v>
      </c>
      <c r="AY388" s="220" t="s">
        <v>136</v>
      </c>
    </row>
    <row r="389" s="2" customFormat="1" ht="16.5" customHeight="1">
      <c r="A389" s="37"/>
      <c r="B389" s="38"/>
      <c r="C389" s="175" t="s">
        <v>309</v>
      </c>
      <c r="D389" s="175" t="s">
        <v>130</v>
      </c>
      <c r="E389" s="176" t="s">
        <v>645</v>
      </c>
      <c r="F389" s="177" t="s">
        <v>646</v>
      </c>
      <c r="G389" s="178" t="s">
        <v>133</v>
      </c>
      <c r="H389" s="179">
        <v>4</v>
      </c>
      <c r="I389" s="180"/>
      <c r="J389" s="181">
        <f>ROUND(I389*H389,2)</f>
        <v>0</v>
      </c>
      <c r="K389" s="177" t="s">
        <v>134</v>
      </c>
      <c r="L389" s="43"/>
      <c r="M389" s="182" t="s">
        <v>19</v>
      </c>
      <c r="N389" s="183" t="s">
        <v>43</v>
      </c>
      <c r="O389" s="83"/>
      <c r="P389" s="184">
        <f>O389*H389</f>
        <v>0</v>
      </c>
      <c r="Q389" s="184">
        <v>0</v>
      </c>
      <c r="R389" s="184">
        <f>Q389*H389</f>
        <v>0</v>
      </c>
      <c r="S389" s="184">
        <v>0</v>
      </c>
      <c r="T389" s="185">
        <f>S389*H389</f>
        <v>0</v>
      </c>
      <c r="U389" s="37"/>
      <c r="V389" s="37"/>
      <c r="W389" s="37"/>
      <c r="X389" s="37"/>
      <c r="Y389" s="37"/>
      <c r="Z389" s="37"/>
      <c r="AA389" s="37"/>
      <c r="AB389" s="37"/>
      <c r="AC389" s="37"/>
      <c r="AD389" s="37"/>
      <c r="AE389" s="37"/>
      <c r="AR389" s="186" t="s">
        <v>135</v>
      </c>
      <c r="AT389" s="186" t="s">
        <v>130</v>
      </c>
      <c r="AU389" s="186" t="s">
        <v>72</v>
      </c>
      <c r="AY389" s="16" t="s">
        <v>136</v>
      </c>
      <c r="BE389" s="187">
        <f>IF(N389="základní",J389,0)</f>
        <v>0</v>
      </c>
      <c r="BF389" s="187">
        <f>IF(N389="snížená",J389,0)</f>
        <v>0</v>
      </c>
      <c r="BG389" s="187">
        <f>IF(N389="zákl. přenesená",J389,0)</f>
        <v>0</v>
      </c>
      <c r="BH389" s="187">
        <f>IF(N389="sníž. přenesená",J389,0)</f>
        <v>0</v>
      </c>
      <c r="BI389" s="187">
        <f>IF(N389="nulová",J389,0)</f>
        <v>0</v>
      </c>
      <c r="BJ389" s="16" t="s">
        <v>80</v>
      </c>
      <c r="BK389" s="187">
        <f>ROUND(I389*H389,2)</f>
        <v>0</v>
      </c>
      <c r="BL389" s="16" t="s">
        <v>135</v>
      </c>
      <c r="BM389" s="186" t="s">
        <v>647</v>
      </c>
    </row>
    <row r="390" s="11" customFormat="1">
      <c r="A390" s="11"/>
      <c r="B390" s="199"/>
      <c r="C390" s="200"/>
      <c r="D390" s="190" t="s">
        <v>137</v>
      </c>
      <c r="E390" s="201" t="s">
        <v>19</v>
      </c>
      <c r="F390" s="202" t="s">
        <v>643</v>
      </c>
      <c r="G390" s="200"/>
      <c r="H390" s="203">
        <v>2</v>
      </c>
      <c r="I390" s="204"/>
      <c r="J390" s="200"/>
      <c r="K390" s="200"/>
      <c r="L390" s="205"/>
      <c r="M390" s="206"/>
      <c r="N390" s="207"/>
      <c r="O390" s="207"/>
      <c r="P390" s="207"/>
      <c r="Q390" s="207"/>
      <c r="R390" s="207"/>
      <c r="S390" s="207"/>
      <c r="T390" s="208"/>
      <c r="U390" s="11"/>
      <c r="V390" s="11"/>
      <c r="W390" s="11"/>
      <c r="X390" s="11"/>
      <c r="Y390" s="11"/>
      <c r="Z390" s="11"/>
      <c r="AA390" s="11"/>
      <c r="AB390" s="11"/>
      <c r="AC390" s="11"/>
      <c r="AD390" s="11"/>
      <c r="AE390" s="11"/>
      <c r="AT390" s="209" t="s">
        <v>137</v>
      </c>
      <c r="AU390" s="209" t="s">
        <v>72</v>
      </c>
      <c r="AV390" s="11" t="s">
        <v>82</v>
      </c>
      <c r="AW390" s="11" t="s">
        <v>33</v>
      </c>
      <c r="AX390" s="11" t="s">
        <v>72</v>
      </c>
      <c r="AY390" s="209" t="s">
        <v>136</v>
      </c>
    </row>
    <row r="391" s="11" customFormat="1">
      <c r="A391" s="11"/>
      <c r="B391" s="199"/>
      <c r="C391" s="200"/>
      <c r="D391" s="190" t="s">
        <v>137</v>
      </c>
      <c r="E391" s="201" t="s">
        <v>19</v>
      </c>
      <c r="F391" s="202" t="s">
        <v>644</v>
      </c>
      <c r="G391" s="200"/>
      <c r="H391" s="203">
        <v>2</v>
      </c>
      <c r="I391" s="204"/>
      <c r="J391" s="200"/>
      <c r="K391" s="200"/>
      <c r="L391" s="205"/>
      <c r="M391" s="206"/>
      <c r="N391" s="207"/>
      <c r="O391" s="207"/>
      <c r="P391" s="207"/>
      <c r="Q391" s="207"/>
      <c r="R391" s="207"/>
      <c r="S391" s="207"/>
      <c r="T391" s="208"/>
      <c r="U391" s="11"/>
      <c r="V391" s="11"/>
      <c r="W391" s="11"/>
      <c r="X391" s="11"/>
      <c r="Y391" s="11"/>
      <c r="Z391" s="11"/>
      <c r="AA391" s="11"/>
      <c r="AB391" s="11"/>
      <c r="AC391" s="11"/>
      <c r="AD391" s="11"/>
      <c r="AE391" s="11"/>
      <c r="AT391" s="209" t="s">
        <v>137</v>
      </c>
      <c r="AU391" s="209" t="s">
        <v>72</v>
      </c>
      <c r="AV391" s="11" t="s">
        <v>82</v>
      </c>
      <c r="AW391" s="11" t="s">
        <v>33</v>
      </c>
      <c r="AX391" s="11" t="s">
        <v>72</v>
      </c>
      <c r="AY391" s="209" t="s">
        <v>136</v>
      </c>
    </row>
    <row r="392" s="12" customFormat="1">
      <c r="A392" s="12"/>
      <c r="B392" s="210"/>
      <c r="C392" s="211"/>
      <c r="D392" s="190" t="s">
        <v>137</v>
      </c>
      <c r="E392" s="212" t="s">
        <v>19</v>
      </c>
      <c r="F392" s="213" t="s">
        <v>140</v>
      </c>
      <c r="G392" s="211"/>
      <c r="H392" s="214">
        <v>4</v>
      </c>
      <c r="I392" s="215"/>
      <c r="J392" s="211"/>
      <c r="K392" s="211"/>
      <c r="L392" s="216"/>
      <c r="M392" s="217"/>
      <c r="N392" s="218"/>
      <c r="O392" s="218"/>
      <c r="P392" s="218"/>
      <c r="Q392" s="218"/>
      <c r="R392" s="218"/>
      <c r="S392" s="218"/>
      <c r="T392" s="219"/>
      <c r="U392" s="12"/>
      <c r="V392" s="12"/>
      <c r="W392" s="12"/>
      <c r="X392" s="12"/>
      <c r="Y392" s="12"/>
      <c r="Z392" s="12"/>
      <c r="AA392" s="12"/>
      <c r="AB392" s="12"/>
      <c r="AC392" s="12"/>
      <c r="AD392" s="12"/>
      <c r="AE392" s="12"/>
      <c r="AT392" s="220" t="s">
        <v>137</v>
      </c>
      <c r="AU392" s="220" t="s">
        <v>72</v>
      </c>
      <c r="AV392" s="12" t="s">
        <v>135</v>
      </c>
      <c r="AW392" s="12" t="s">
        <v>33</v>
      </c>
      <c r="AX392" s="12" t="s">
        <v>80</v>
      </c>
      <c r="AY392" s="220" t="s">
        <v>136</v>
      </c>
    </row>
    <row r="393" s="2" customFormat="1" ht="16.5" customHeight="1">
      <c r="A393" s="37"/>
      <c r="B393" s="38"/>
      <c r="C393" s="221" t="s">
        <v>648</v>
      </c>
      <c r="D393" s="221" t="s">
        <v>272</v>
      </c>
      <c r="E393" s="222" t="s">
        <v>649</v>
      </c>
      <c r="F393" s="223" t="s">
        <v>650</v>
      </c>
      <c r="G393" s="224" t="s">
        <v>133</v>
      </c>
      <c r="H393" s="225">
        <v>4</v>
      </c>
      <c r="I393" s="226"/>
      <c r="J393" s="227">
        <f>ROUND(I393*H393,2)</f>
        <v>0</v>
      </c>
      <c r="K393" s="223" t="s">
        <v>134</v>
      </c>
      <c r="L393" s="228"/>
      <c r="M393" s="229" t="s">
        <v>19</v>
      </c>
      <c r="N393" s="230" t="s">
        <v>43</v>
      </c>
      <c r="O393" s="83"/>
      <c r="P393" s="184">
        <f>O393*H393</f>
        <v>0</v>
      </c>
      <c r="Q393" s="184">
        <v>0</v>
      </c>
      <c r="R393" s="184">
        <f>Q393*H393</f>
        <v>0</v>
      </c>
      <c r="S393" s="184">
        <v>0</v>
      </c>
      <c r="T393" s="185">
        <f>S393*H393</f>
        <v>0</v>
      </c>
      <c r="U393" s="37"/>
      <c r="V393" s="37"/>
      <c r="W393" s="37"/>
      <c r="X393" s="37"/>
      <c r="Y393" s="37"/>
      <c r="Z393" s="37"/>
      <c r="AA393" s="37"/>
      <c r="AB393" s="37"/>
      <c r="AC393" s="37"/>
      <c r="AD393" s="37"/>
      <c r="AE393" s="37"/>
      <c r="AR393" s="186" t="s">
        <v>174</v>
      </c>
      <c r="AT393" s="186" t="s">
        <v>272</v>
      </c>
      <c r="AU393" s="186" t="s">
        <v>72</v>
      </c>
      <c r="AY393" s="16" t="s">
        <v>136</v>
      </c>
      <c r="BE393" s="187">
        <f>IF(N393="základní",J393,0)</f>
        <v>0</v>
      </c>
      <c r="BF393" s="187">
        <f>IF(N393="snížená",J393,0)</f>
        <v>0</v>
      </c>
      <c r="BG393" s="187">
        <f>IF(N393="zákl. přenesená",J393,0)</f>
        <v>0</v>
      </c>
      <c r="BH393" s="187">
        <f>IF(N393="sníž. přenesená",J393,0)</f>
        <v>0</v>
      </c>
      <c r="BI393" s="187">
        <f>IF(N393="nulová",J393,0)</f>
        <v>0</v>
      </c>
      <c r="BJ393" s="16" t="s">
        <v>80</v>
      </c>
      <c r="BK393" s="187">
        <f>ROUND(I393*H393,2)</f>
        <v>0</v>
      </c>
      <c r="BL393" s="16" t="s">
        <v>135</v>
      </c>
      <c r="BM393" s="186" t="s">
        <v>651</v>
      </c>
    </row>
    <row r="394" s="2" customFormat="1" ht="37.8" customHeight="1">
      <c r="A394" s="37"/>
      <c r="B394" s="38"/>
      <c r="C394" s="175" t="s">
        <v>311</v>
      </c>
      <c r="D394" s="175" t="s">
        <v>130</v>
      </c>
      <c r="E394" s="176" t="s">
        <v>652</v>
      </c>
      <c r="F394" s="177" t="s">
        <v>653</v>
      </c>
      <c r="G394" s="178" t="s">
        <v>133</v>
      </c>
      <c r="H394" s="179">
        <v>1</v>
      </c>
      <c r="I394" s="180"/>
      <c r="J394" s="181">
        <f>ROUND(I394*H394,2)</f>
        <v>0</v>
      </c>
      <c r="K394" s="177" t="s">
        <v>134</v>
      </c>
      <c r="L394" s="43"/>
      <c r="M394" s="182" t="s">
        <v>19</v>
      </c>
      <c r="N394" s="183" t="s">
        <v>43</v>
      </c>
      <c r="O394" s="83"/>
      <c r="P394" s="184">
        <f>O394*H394</f>
        <v>0</v>
      </c>
      <c r="Q394" s="184">
        <v>0</v>
      </c>
      <c r="R394" s="184">
        <f>Q394*H394</f>
        <v>0</v>
      </c>
      <c r="S394" s="184">
        <v>0</v>
      </c>
      <c r="T394" s="185">
        <f>S394*H394</f>
        <v>0</v>
      </c>
      <c r="U394" s="37"/>
      <c r="V394" s="37"/>
      <c r="W394" s="37"/>
      <c r="X394" s="37"/>
      <c r="Y394" s="37"/>
      <c r="Z394" s="37"/>
      <c r="AA394" s="37"/>
      <c r="AB394" s="37"/>
      <c r="AC394" s="37"/>
      <c r="AD394" s="37"/>
      <c r="AE394" s="37"/>
      <c r="AR394" s="186" t="s">
        <v>135</v>
      </c>
      <c r="AT394" s="186" t="s">
        <v>130</v>
      </c>
      <c r="AU394" s="186" t="s">
        <v>72</v>
      </c>
      <c r="AY394" s="16" t="s">
        <v>136</v>
      </c>
      <c r="BE394" s="187">
        <f>IF(N394="základní",J394,0)</f>
        <v>0</v>
      </c>
      <c r="BF394" s="187">
        <f>IF(N394="snížená",J394,0)</f>
        <v>0</v>
      </c>
      <c r="BG394" s="187">
        <f>IF(N394="zákl. přenesená",J394,0)</f>
        <v>0</v>
      </c>
      <c r="BH394" s="187">
        <f>IF(N394="sníž. přenesená",J394,0)</f>
        <v>0</v>
      </c>
      <c r="BI394" s="187">
        <f>IF(N394="nulová",J394,0)</f>
        <v>0</v>
      </c>
      <c r="BJ394" s="16" t="s">
        <v>80</v>
      </c>
      <c r="BK394" s="187">
        <f>ROUND(I394*H394,2)</f>
        <v>0</v>
      </c>
      <c r="BL394" s="16" t="s">
        <v>135</v>
      </c>
      <c r="BM394" s="186" t="s">
        <v>654</v>
      </c>
    </row>
    <row r="395" s="11" customFormat="1">
      <c r="A395" s="11"/>
      <c r="B395" s="199"/>
      <c r="C395" s="200"/>
      <c r="D395" s="190" t="s">
        <v>137</v>
      </c>
      <c r="E395" s="201" t="s">
        <v>19</v>
      </c>
      <c r="F395" s="202" t="s">
        <v>655</v>
      </c>
      <c r="G395" s="200"/>
      <c r="H395" s="203">
        <v>1</v>
      </c>
      <c r="I395" s="204"/>
      <c r="J395" s="200"/>
      <c r="K395" s="200"/>
      <c r="L395" s="205"/>
      <c r="M395" s="206"/>
      <c r="N395" s="207"/>
      <c r="O395" s="207"/>
      <c r="P395" s="207"/>
      <c r="Q395" s="207"/>
      <c r="R395" s="207"/>
      <c r="S395" s="207"/>
      <c r="T395" s="208"/>
      <c r="U395" s="11"/>
      <c r="V395" s="11"/>
      <c r="W395" s="11"/>
      <c r="X395" s="11"/>
      <c r="Y395" s="11"/>
      <c r="Z395" s="11"/>
      <c r="AA395" s="11"/>
      <c r="AB395" s="11"/>
      <c r="AC395" s="11"/>
      <c r="AD395" s="11"/>
      <c r="AE395" s="11"/>
      <c r="AT395" s="209" t="s">
        <v>137</v>
      </c>
      <c r="AU395" s="209" t="s">
        <v>72</v>
      </c>
      <c r="AV395" s="11" t="s">
        <v>82</v>
      </c>
      <c r="AW395" s="11" t="s">
        <v>33</v>
      </c>
      <c r="AX395" s="11" t="s">
        <v>72</v>
      </c>
      <c r="AY395" s="209" t="s">
        <v>136</v>
      </c>
    </row>
    <row r="396" s="12" customFormat="1">
      <c r="A396" s="12"/>
      <c r="B396" s="210"/>
      <c r="C396" s="211"/>
      <c r="D396" s="190" t="s">
        <v>137</v>
      </c>
      <c r="E396" s="212" t="s">
        <v>19</v>
      </c>
      <c r="F396" s="213" t="s">
        <v>140</v>
      </c>
      <c r="G396" s="211"/>
      <c r="H396" s="214">
        <v>1</v>
      </c>
      <c r="I396" s="215"/>
      <c r="J396" s="211"/>
      <c r="K396" s="211"/>
      <c r="L396" s="216"/>
      <c r="M396" s="217"/>
      <c r="N396" s="218"/>
      <c r="O396" s="218"/>
      <c r="P396" s="218"/>
      <c r="Q396" s="218"/>
      <c r="R396" s="218"/>
      <c r="S396" s="218"/>
      <c r="T396" s="219"/>
      <c r="U396" s="12"/>
      <c r="V396" s="12"/>
      <c r="W396" s="12"/>
      <c r="X396" s="12"/>
      <c r="Y396" s="12"/>
      <c r="Z396" s="12"/>
      <c r="AA396" s="12"/>
      <c r="AB396" s="12"/>
      <c r="AC396" s="12"/>
      <c r="AD396" s="12"/>
      <c r="AE396" s="12"/>
      <c r="AT396" s="220" t="s">
        <v>137</v>
      </c>
      <c r="AU396" s="220" t="s">
        <v>72</v>
      </c>
      <c r="AV396" s="12" t="s">
        <v>135</v>
      </c>
      <c r="AW396" s="12" t="s">
        <v>33</v>
      </c>
      <c r="AX396" s="12" t="s">
        <v>80</v>
      </c>
      <c r="AY396" s="220" t="s">
        <v>136</v>
      </c>
    </row>
    <row r="397" s="2" customFormat="1" ht="62.7" customHeight="1">
      <c r="A397" s="37"/>
      <c r="B397" s="38"/>
      <c r="C397" s="175" t="s">
        <v>656</v>
      </c>
      <c r="D397" s="175" t="s">
        <v>130</v>
      </c>
      <c r="E397" s="176" t="s">
        <v>391</v>
      </c>
      <c r="F397" s="177" t="s">
        <v>392</v>
      </c>
      <c r="G397" s="178" t="s">
        <v>149</v>
      </c>
      <c r="H397" s="179">
        <v>4.9690000000000003</v>
      </c>
      <c r="I397" s="180"/>
      <c r="J397" s="181">
        <f>ROUND(I397*H397,2)</f>
        <v>0</v>
      </c>
      <c r="K397" s="177" t="s">
        <v>134</v>
      </c>
      <c r="L397" s="43"/>
      <c r="M397" s="182" t="s">
        <v>19</v>
      </c>
      <c r="N397" s="183" t="s">
        <v>43</v>
      </c>
      <c r="O397" s="83"/>
      <c r="P397" s="184">
        <f>O397*H397</f>
        <v>0</v>
      </c>
      <c r="Q397" s="184">
        <v>0</v>
      </c>
      <c r="R397" s="184">
        <f>Q397*H397</f>
        <v>0</v>
      </c>
      <c r="S397" s="184">
        <v>0</v>
      </c>
      <c r="T397" s="185">
        <f>S397*H397</f>
        <v>0</v>
      </c>
      <c r="U397" s="37"/>
      <c r="V397" s="37"/>
      <c r="W397" s="37"/>
      <c r="X397" s="37"/>
      <c r="Y397" s="37"/>
      <c r="Z397" s="37"/>
      <c r="AA397" s="37"/>
      <c r="AB397" s="37"/>
      <c r="AC397" s="37"/>
      <c r="AD397" s="37"/>
      <c r="AE397" s="37"/>
      <c r="AR397" s="186" t="s">
        <v>393</v>
      </c>
      <c r="AT397" s="186" t="s">
        <v>130</v>
      </c>
      <c r="AU397" s="186" t="s">
        <v>72</v>
      </c>
      <c r="AY397" s="16" t="s">
        <v>136</v>
      </c>
      <c r="BE397" s="187">
        <f>IF(N397="základní",J397,0)</f>
        <v>0</v>
      </c>
      <c r="BF397" s="187">
        <f>IF(N397="snížená",J397,0)</f>
        <v>0</v>
      </c>
      <c r="BG397" s="187">
        <f>IF(N397="zákl. přenesená",J397,0)</f>
        <v>0</v>
      </c>
      <c r="BH397" s="187">
        <f>IF(N397="sníž. přenesená",J397,0)</f>
        <v>0</v>
      </c>
      <c r="BI397" s="187">
        <f>IF(N397="nulová",J397,0)</f>
        <v>0</v>
      </c>
      <c r="BJ397" s="16" t="s">
        <v>80</v>
      </c>
      <c r="BK397" s="187">
        <f>ROUND(I397*H397,2)</f>
        <v>0</v>
      </c>
      <c r="BL397" s="16" t="s">
        <v>393</v>
      </c>
      <c r="BM397" s="186" t="s">
        <v>657</v>
      </c>
    </row>
    <row r="398" s="11" customFormat="1">
      <c r="A398" s="11"/>
      <c r="B398" s="199"/>
      <c r="C398" s="200"/>
      <c r="D398" s="190" t="s">
        <v>137</v>
      </c>
      <c r="E398" s="201" t="s">
        <v>19</v>
      </c>
      <c r="F398" s="202" t="s">
        <v>658</v>
      </c>
      <c r="G398" s="200"/>
      <c r="H398" s="203">
        <v>1.117</v>
      </c>
      <c r="I398" s="204"/>
      <c r="J398" s="200"/>
      <c r="K398" s="200"/>
      <c r="L398" s="205"/>
      <c r="M398" s="206"/>
      <c r="N398" s="207"/>
      <c r="O398" s="207"/>
      <c r="P398" s="207"/>
      <c r="Q398" s="207"/>
      <c r="R398" s="207"/>
      <c r="S398" s="207"/>
      <c r="T398" s="208"/>
      <c r="U398" s="11"/>
      <c r="V398" s="11"/>
      <c r="W398" s="11"/>
      <c r="X398" s="11"/>
      <c r="Y398" s="11"/>
      <c r="Z398" s="11"/>
      <c r="AA398" s="11"/>
      <c r="AB398" s="11"/>
      <c r="AC398" s="11"/>
      <c r="AD398" s="11"/>
      <c r="AE398" s="11"/>
      <c r="AT398" s="209" t="s">
        <v>137</v>
      </c>
      <c r="AU398" s="209" t="s">
        <v>72</v>
      </c>
      <c r="AV398" s="11" t="s">
        <v>82</v>
      </c>
      <c r="AW398" s="11" t="s">
        <v>33</v>
      </c>
      <c r="AX398" s="11" t="s">
        <v>72</v>
      </c>
      <c r="AY398" s="209" t="s">
        <v>136</v>
      </c>
    </row>
    <row r="399" s="11" customFormat="1">
      <c r="A399" s="11"/>
      <c r="B399" s="199"/>
      <c r="C399" s="200"/>
      <c r="D399" s="190" t="s">
        <v>137</v>
      </c>
      <c r="E399" s="201" t="s">
        <v>19</v>
      </c>
      <c r="F399" s="202" t="s">
        <v>659</v>
      </c>
      <c r="G399" s="200"/>
      <c r="H399" s="203">
        <v>0.082000000000000003</v>
      </c>
      <c r="I399" s="204"/>
      <c r="J399" s="200"/>
      <c r="K399" s="200"/>
      <c r="L399" s="205"/>
      <c r="M399" s="206"/>
      <c r="N399" s="207"/>
      <c r="O399" s="207"/>
      <c r="P399" s="207"/>
      <c r="Q399" s="207"/>
      <c r="R399" s="207"/>
      <c r="S399" s="207"/>
      <c r="T399" s="208"/>
      <c r="U399" s="11"/>
      <c r="V399" s="11"/>
      <c r="W399" s="11"/>
      <c r="X399" s="11"/>
      <c r="Y399" s="11"/>
      <c r="Z399" s="11"/>
      <c r="AA399" s="11"/>
      <c r="AB399" s="11"/>
      <c r="AC399" s="11"/>
      <c r="AD399" s="11"/>
      <c r="AE399" s="11"/>
      <c r="AT399" s="209" t="s">
        <v>137</v>
      </c>
      <c r="AU399" s="209" t="s">
        <v>72</v>
      </c>
      <c r="AV399" s="11" t="s">
        <v>82</v>
      </c>
      <c r="AW399" s="11" t="s">
        <v>33</v>
      </c>
      <c r="AX399" s="11" t="s">
        <v>72</v>
      </c>
      <c r="AY399" s="209" t="s">
        <v>136</v>
      </c>
    </row>
    <row r="400" s="11" customFormat="1">
      <c r="A400" s="11"/>
      <c r="B400" s="199"/>
      <c r="C400" s="200"/>
      <c r="D400" s="190" t="s">
        <v>137</v>
      </c>
      <c r="E400" s="201" t="s">
        <v>19</v>
      </c>
      <c r="F400" s="202" t="s">
        <v>660</v>
      </c>
      <c r="G400" s="200"/>
      <c r="H400" s="203">
        <v>0.72799999999999998</v>
      </c>
      <c r="I400" s="204"/>
      <c r="J400" s="200"/>
      <c r="K400" s="200"/>
      <c r="L400" s="205"/>
      <c r="M400" s="206"/>
      <c r="N400" s="207"/>
      <c r="O400" s="207"/>
      <c r="P400" s="207"/>
      <c r="Q400" s="207"/>
      <c r="R400" s="207"/>
      <c r="S400" s="207"/>
      <c r="T400" s="208"/>
      <c r="U400" s="11"/>
      <c r="V400" s="11"/>
      <c r="W400" s="11"/>
      <c r="X400" s="11"/>
      <c r="Y400" s="11"/>
      <c r="Z400" s="11"/>
      <c r="AA400" s="11"/>
      <c r="AB400" s="11"/>
      <c r="AC400" s="11"/>
      <c r="AD400" s="11"/>
      <c r="AE400" s="11"/>
      <c r="AT400" s="209" t="s">
        <v>137</v>
      </c>
      <c r="AU400" s="209" t="s">
        <v>72</v>
      </c>
      <c r="AV400" s="11" t="s">
        <v>82</v>
      </c>
      <c r="AW400" s="11" t="s">
        <v>33</v>
      </c>
      <c r="AX400" s="11" t="s">
        <v>72</v>
      </c>
      <c r="AY400" s="209" t="s">
        <v>136</v>
      </c>
    </row>
    <row r="401" s="11" customFormat="1">
      <c r="A401" s="11"/>
      <c r="B401" s="199"/>
      <c r="C401" s="200"/>
      <c r="D401" s="190" t="s">
        <v>137</v>
      </c>
      <c r="E401" s="201" t="s">
        <v>19</v>
      </c>
      <c r="F401" s="202" t="s">
        <v>661</v>
      </c>
      <c r="G401" s="200"/>
      <c r="H401" s="203">
        <v>0.80700000000000005</v>
      </c>
      <c r="I401" s="204"/>
      <c r="J401" s="200"/>
      <c r="K401" s="200"/>
      <c r="L401" s="205"/>
      <c r="M401" s="206"/>
      <c r="N401" s="207"/>
      <c r="O401" s="207"/>
      <c r="P401" s="207"/>
      <c r="Q401" s="207"/>
      <c r="R401" s="207"/>
      <c r="S401" s="207"/>
      <c r="T401" s="208"/>
      <c r="U401" s="11"/>
      <c r="V401" s="11"/>
      <c r="W401" s="11"/>
      <c r="X401" s="11"/>
      <c r="Y401" s="11"/>
      <c r="Z401" s="11"/>
      <c r="AA401" s="11"/>
      <c r="AB401" s="11"/>
      <c r="AC401" s="11"/>
      <c r="AD401" s="11"/>
      <c r="AE401" s="11"/>
      <c r="AT401" s="209" t="s">
        <v>137</v>
      </c>
      <c r="AU401" s="209" t="s">
        <v>72</v>
      </c>
      <c r="AV401" s="11" t="s">
        <v>82</v>
      </c>
      <c r="AW401" s="11" t="s">
        <v>33</v>
      </c>
      <c r="AX401" s="11" t="s">
        <v>72</v>
      </c>
      <c r="AY401" s="209" t="s">
        <v>136</v>
      </c>
    </row>
    <row r="402" s="11" customFormat="1">
      <c r="A402" s="11"/>
      <c r="B402" s="199"/>
      <c r="C402" s="200"/>
      <c r="D402" s="190" t="s">
        <v>137</v>
      </c>
      <c r="E402" s="201" t="s">
        <v>19</v>
      </c>
      <c r="F402" s="202" t="s">
        <v>662</v>
      </c>
      <c r="G402" s="200"/>
      <c r="H402" s="203">
        <v>0.253</v>
      </c>
      <c r="I402" s="204"/>
      <c r="J402" s="200"/>
      <c r="K402" s="200"/>
      <c r="L402" s="205"/>
      <c r="M402" s="206"/>
      <c r="N402" s="207"/>
      <c r="O402" s="207"/>
      <c r="P402" s="207"/>
      <c r="Q402" s="207"/>
      <c r="R402" s="207"/>
      <c r="S402" s="207"/>
      <c r="T402" s="208"/>
      <c r="U402" s="11"/>
      <c r="V402" s="11"/>
      <c r="W402" s="11"/>
      <c r="X402" s="11"/>
      <c r="Y402" s="11"/>
      <c r="Z402" s="11"/>
      <c r="AA402" s="11"/>
      <c r="AB402" s="11"/>
      <c r="AC402" s="11"/>
      <c r="AD402" s="11"/>
      <c r="AE402" s="11"/>
      <c r="AT402" s="209" t="s">
        <v>137</v>
      </c>
      <c r="AU402" s="209" t="s">
        <v>72</v>
      </c>
      <c r="AV402" s="11" t="s">
        <v>82</v>
      </c>
      <c r="AW402" s="11" t="s">
        <v>33</v>
      </c>
      <c r="AX402" s="11" t="s">
        <v>72</v>
      </c>
      <c r="AY402" s="209" t="s">
        <v>136</v>
      </c>
    </row>
    <row r="403" s="11" customFormat="1">
      <c r="A403" s="11"/>
      <c r="B403" s="199"/>
      <c r="C403" s="200"/>
      <c r="D403" s="190" t="s">
        <v>137</v>
      </c>
      <c r="E403" s="201" t="s">
        <v>19</v>
      </c>
      <c r="F403" s="202" t="s">
        <v>663</v>
      </c>
      <c r="G403" s="200"/>
      <c r="H403" s="203">
        <v>0.073999999999999996</v>
      </c>
      <c r="I403" s="204"/>
      <c r="J403" s="200"/>
      <c r="K403" s="200"/>
      <c r="L403" s="205"/>
      <c r="M403" s="206"/>
      <c r="N403" s="207"/>
      <c r="O403" s="207"/>
      <c r="P403" s="207"/>
      <c r="Q403" s="207"/>
      <c r="R403" s="207"/>
      <c r="S403" s="207"/>
      <c r="T403" s="208"/>
      <c r="U403" s="11"/>
      <c r="V403" s="11"/>
      <c r="W403" s="11"/>
      <c r="X403" s="11"/>
      <c r="Y403" s="11"/>
      <c r="Z403" s="11"/>
      <c r="AA403" s="11"/>
      <c r="AB403" s="11"/>
      <c r="AC403" s="11"/>
      <c r="AD403" s="11"/>
      <c r="AE403" s="11"/>
      <c r="AT403" s="209" t="s">
        <v>137</v>
      </c>
      <c r="AU403" s="209" t="s">
        <v>72</v>
      </c>
      <c r="AV403" s="11" t="s">
        <v>82</v>
      </c>
      <c r="AW403" s="11" t="s">
        <v>33</v>
      </c>
      <c r="AX403" s="11" t="s">
        <v>72</v>
      </c>
      <c r="AY403" s="209" t="s">
        <v>136</v>
      </c>
    </row>
    <row r="404" s="11" customFormat="1">
      <c r="A404" s="11"/>
      <c r="B404" s="199"/>
      <c r="C404" s="200"/>
      <c r="D404" s="190" t="s">
        <v>137</v>
      </c>
      <c r="E404" s="201" t="s">
        <v>19</v>
      </c>
      <c r="F404" s="202" t="s">
        <v>664</v>
      </c>
      <c r="G404" s="200"/>
      <c r="H404" s="203">
        <v>0.029000000000000001</v>
      </c>
      <c r="I404" s="204"/>
      <c r="J404" s="200"/>
      <c r="K404" s="200"/>
      <c r="L404" s="205"/>
      <c r="M404" s="206"/>
      <c r="N404" s="207"/>
      <c r="O404" s="207"/>
      <c r="P404" s="207"/>
      <c r="Q404" s="207"/>
      <c r="R404" s="207"/>
      <c r="S404" s="207"/>
      <c r="T404" s="208"/>
      <c r="U404" s="11"/>
      <c r="V404" s="11"/>
      <c r="W404" s="11"/>
      <c r="X404" s="11"/>
      <c r="Y404" s="11"/>
      <c r="Z404" s="11"/>
      <c r="AA404" s="11"/>
      <c r="AB404" s="11"/>
      <c r="AC404" s="11"/>
      <c r="AD404" s="11"/>
      <c r="AE404" s="11"/>
      <c r="AT404" s="209" t="s">
        <v>137</v>
      </c>
      <c r="AU404" s="209" t="s">
        <v>72</v>
      </c>
      <c r="AV404" s="11" t="s">
        <v>82</v>
      </c>
      <c r="AW404" s="11" t="s">
        <v>33</v>
      </c>
      <c r="AX404" s="11" t="s">
        <v>72</v>
      </c>
      <c r="AY404" s="209" t="s">
        <v>136</v>
      </c>
    </row>
    <row r="405" s="11" customFormat="1">
      <c r="A405" s="11"/>
      <c r="B405" s="199"/>
      <c r="C405" s="200"/>
      <c r="D405" s="190" t="s">
        <v>137</v>
      </c>
      <c r="E405" s="201" t="s">
        <v>19</v>
      </c>
      <c r="F405" s="202" t="s">
        <v>665</v>
      </c>
      <c r="G405" s="200"/>
      <c r="H405" s="203">
        <v>0.041000000000000002</v>
      </c>
      <c r="I405" s="204"/>
      <c r="J405" s="200"/>
      <c r="K405" s="200"/>
      <c r="L405" s="205"/>
      <c r="M405" s="206"/>
      <c r="N405" s="207"/>
      <c r="O405" s="207"/>
      <c r="P405" s="207"/>
      <c r="Q405" s="207"/>
      <c r="R405" s="207"/>
      <c r="S405" s="207"/>
      <c r="T405" s="208"/>
      <c r="U405" s="11"/>
      <c r="V405" s="11"/>
      <c r="W405" s="11"/>
      <c r="X405" s="11"/>
      <c r="Y405" s="11"/>
      <c r="Z405" s="11"/>
      <c r="AA405" s="11"/>
      <c r="AB405" s="11"/>
      <c r="AC405" s="11"/>
      <c r="AD405" s="11"/>
      <c r="AE405" s="11"/>
      <c r="AT405" s="209" t="s">
        <v>137</v>
      </c>
      <c r="AU405" s="209" t="s">
        <v>72</v>
      </c>
      <c r="AV405" s="11" t="s">
        <v>82</v>
      </c>
      <c r="AW405" s="11" t="s">
        <v>33</v>
      </c>
      <c r="AX405" s="11" t="s">
        <v>72</v>
      </c>
      <c r="AY405" s="209" t="s">
        <v>136</v>
      </c>
    </row>
    <row r="406" s="11" customFormat="1">
      <c r="A406" s="11"/>
      <c r="B406" s="199"/>
      <c r="C406" s="200"/>
      <c r="D406" s="190" t="s">
        <v>137</v>
      </c>
      <c r="E406" s="201" t="s">
        <v>19</v>
      </c>
      <c r="F406" s="202" t="s">
        <v>666</v>
      </c>
      <c r="G406" s="200"/>
      <c r="H406" s="203">
        <v>0.12</v>
      </c>
      <c r="I406" s="204"/>
      <c r="J406" s="200"/>
      <c r="K406" s="200"/>
      <c r="L406" s="205"/>
      <c r="M406" s="206"/>
      <c r="N406" s="207"/>
      <c r="O406" s="207"/>
      <c r="P406" s="207"/>
      <c r="Q406" s="207"/>
      <c r="R406" s="207"/>
      <c r="S406" s="207"/>
      <c r="T406" s="208"/>
      <c r="U406" s="11"/>
      <c r="V406" s="11"/>
      <c r="W406" s="11"/>
      <c r="X406" s="11"/>
      <c r="Y406" s="11"/>
      <c r="Z406" s="11"/>
      <c r="AA406" s="11"/>
      <c r="AB406" s="11"/>
      <c r="AC406" s="11"/>
      <c r="AD406" s="11"/>
      <c r="AE406" s="11"/>
      <c r="AT406" s="209" t="s">
        <v>137</v>
      </c>
      <c r="AU406" s="209" t="s">
        <v>72</v>
      </c>
      <c r="AV406" s="11" t="s">
        <v>82</v>
      </c>
      <c r="AW406" s="11" t="s">
        <v>33</v>
      </c>
      <c r="AX406" s="11" t="s">
        <v>72</v>
      </c>
      <c r="AY406" s="209" t="s">
        <v>136</v>
      </c>
    </row>
    <row r="407" s="11" customFormat="1">
      <c r="A407" s="11"/>
      <c r="B407" s="199"/>
      <c r="C407" s="200"/>
      <c r="D407" s="190" t="s">
        <v>137</v>
      </c>
      <c r="E407" s="201" t="s">
        <v>19</v>
      </c>
      <c r="F407" s="202" t="s">
        <v>667</v>
      </c>
      <c r="G407" s="200"/>
      <c r="H407" s="203">
        <v>0.33600000000000002</v>
      </c>
      <c r="I407" s="204"/>
      <c r="J407" s="200"/>
      <c r="K407" s="200"/>
      <c r="L407" s="205"/>
      <c r="M407" s="206"/>
      <c r="N407" s="207"/>
      <c r="O407" s="207"/>
      <c r="P407" s="207"/>
      <c r="Q407" s="207"/>
      <c r="R407" s="207"/>
      <c r="S407" s="207"/>
      <c r="T407" s="208"/>
      <c r="U407" s="11"/>
      <c r="V407" s="11"/>
      <c r="W407" s="11"/>
      <c r="X407" s="11"/>
      <c r="Y407" s="11"/>
      <c r="Z407" s="11"/>
      <c r="AA407" s="11"/>
      <c r="AB407" s="11"/>
      <c r="AC407" s="11"/>
      <c r="AD407" s="11"/>
      <c r="AE407" s="11"/>
      <c r="AT407" s="209" t="s">
        <v>137</v>
      </c>
      <c r="AU407" s="209" t="s">
        <v>72</v>
      </c>
      <c r="AV407" s="11" t="s">
        <v>82</v>
      </c>
      <c r="AW407" s="11" t="s">
        <v>33</v>
      </c>
      <c r="AX407" s="11" t="s">
        <v>72</v>
      </c>
      <c r="AY407" s="209" t="s">
        <v>136</v>
      </c>
    </row>
    <row r="408" s="11" customFormat="1">
      <c r="A408" s="11"/>
      <c r="B408" s="199"/>
      <c r="C408" s="200"/>
      <c r="D408" s="190" t="s">
        <v>137</v>
      </c>
      <c r="E408" s="201" t="s">
        <v>19</v>
      </c>
      <c r="F408" s="202" t="s">
        <v>668</v>
      </c>
      <c r="G408" s="200"/>
      <c r="H408" s="203">
        <v>1.3819999999999999</v>
      </c>
      <c r="I408" s="204"/>
      <c r="J408" s="200"/>
      <c r="K408" s="200"/>
      <c r="L408" s="205"/>
      <c r="M408" s="206"/>
      <c r="N408" s="207"/>
      <c r="O408" s="207"/>
      <c r="P408" s="207"/>
      <c r="Q408" s="207"/>
      <c r="R408" s="207"/>
      <c r="S408" s="207"/>
      <c r="T408" s="208"/>
      <c r="U408" s="11"/>
      <c r="V408" s="11"/>
      <c r="W408" s="11"/>
      <c r="X408" s="11"/>
      <c r="Y408" s="11"/>
      <c r="Z408" s="11"/>
      <c r="AA408" s="11"/>
      <c r="AB408" s="11"/>
      <c r="AC408" s="11"/>
      <c r="AD408" s="11"/>
      <c r="AE408" s="11"/>
      <c r="AT408" s="209" t="s">
        <v>137</v>
      </c>
      <c r="AU408" s="209" t="s">
        <v>72</v>
      </c>
      <c r="AV408" s="11" t="s">
        <v>82</v>
      </c>
      <c r="AW408" s="11" t="s">
        <v>33</v>
      </c>
      <c r="AX408" s="11" t="s">
        <v>72</v>
      </c>
      <c r="AY408" s="209" t="s">
        <v>136</v>
      </c>
    </row>
    <row r="409" s="12" customFormat="1">
      <c r="A409" s="12"/>
      <c r="B409" s="210"/>
      <c r="C409" s="211"/>
      <c r="D409" s="190" t="s">
        <v>137</v>
      </c>
      <c r="E409" s="212" t="s">
        <v>19</v>
      </c>
      <c r="F409" s="213" t="s">
        <v>140</v>
      </c>
      <c r="G409" s="211"/>
      <c r="H409" s="214">
        <v>4.9690000000000003</v>
      </c>
      <c r="I409" s="215"/>
      <c r="J409" s="211"/>
      <c r="K409" s="211"/>
      <c r="L409" s="216"/>
      <c r="M409" s="217"/>
      <c r="N409" s="218"/>
      <c r="O409" s="218"/>
      <c r="P409" s="218"/>
      <c r="Q409" s="218"/>
      <c r="R409" s="218"/>
      <c r="S409" s="218"/>
      <c r="T409" s="219"/>
      <c r="U409" s="12"/>
      <c r="V409" s="12"/>
      <c r="W409" s="12"/>
      <c r="X409" s="12"/>
      <c r="Y409" s="12"/>
      <c r="Z409" s="12"/>
      <c r="AA409" s="12"/>
      <c r="AB409" s="12"/>
      <c r="AC409" s="12"/>
      <c r="AD409" s="12"/>
      <c r="AE409" s="12"/>
      <c r="AT409" s="220" t="s">
        <v>137</v>
      </c>
      <c r="AU409" s="220" t="s">
        <v>72</v>
      </c>
      <c r="AV409" s="12" t="s">
        <v>135</v>
      </c>
      <c r="AW409" s="12" t="s">
        <v>33</v>
      </c>
      <c r="AX409" s="12" t="s">
        <v>80</v>
      </c>
      <c r="AY409" s="220" t="s">
        <v>136</v>
      </c>
    </row>
    <row r="410" s="2" customFormat="1" ht="66.75" customHeight="1">
      <c r="A410" s="37"/>
      <c r="B410" s="38"/>
      <c r="C410" s="175" t="s">
        <v>317</v>
      </c>
      <c r="D410" s="175" t="s">
        <v>130</v>
      </c>
      <c r="E410" s="176" t="s">
        <v>398</v>
      </c>
      <c r="F410" s="177" t="s">
        <v>399</v>
      </c>
      <c r="G410" s="178" t="s">
        <v>149</v>
      </c>
      <c r="H410" s="179">
        <v>37.122</v>
      </c>
      <c r="I410" s="180"/>
      <c r="J410" s="181">
        <f>ROUND(I410*H410,2)</f>
        <v>0</v>
      </c>
      <c r="K410" s="177" t="s">
        <v>134</v>
      </c>
      <c r="L410" s="43"/>
      <c r="M410" s="182" t="s">
        <v>19</v>
      </c>
      <c r="N410" s="183" t="s">
        <v>43</v>
      </c>
      <c r="O410" s="83"/>
      <c r="P410" s="184">
        <f>O410*H410</f>
        <v>0</v>
      </c>
      <c r="Q410" s="184">
        <v>0</v>
      </c>
      <c r="R410" s="184">
        <f>Q410*H410</f>
        <v>0</v>
      </c>
      <c r="S410" s="184">
        <v>0</v>
      </c>
      <c r="T410" s="185">
        <f>S410*H410</f>
        <v>0</v>
      </c>
      <c r="U410" s="37"/>
      <c r="V410" s="37"/>
      <c r="W410" s="37"/>
      <c r="X410" s="37"/>
      <c r="Y410" s="37"/>
      <c r="Z410" s="37"/>
      <c r="AA410" s="37"/>
      <c r="AB410" s="37"/>
      <c r="AC410" s="37"/>
      <c r="AD410" s="37"/>
      <c r="AE410" s="37"/>
      <c r="AR410" s="186" t="s">
        <v>393</v>
      </c>
      <c r="AT410" s="186" t="s">
        <v>130</v>
      </c>
      <c r="AU410" s="186" t="s">
        <v>72</v>
      </c>
      <c r="AY410" s="16" t="s">
        <v>136</v>
      </c>
      <c r="BE410" s="187">
        <f>IF(N410="základní",J410,0)</f>
        <v>0</v>
      </c>
      <c r="BF410" s="187">
        <f>IF(N410="snížená",J410,0)</f>
        <v>0</v>
      </c>
      <c r="BG410" s="187">
        <f>IF(N410="zákl. přenesená",J410,0)</f>
        <v>0</v>
      </c>
      <c r="BH410" s="187">
        <f>IF(N410="sníž. přenesená",J410,0)</f>
        <v>0</v>
      </c>
      <c r="BI410" s="187">
        <f>IF(N410="nulová",J410,0)</f>
        <v>0</v>
      </c>
      <c r="BJ410" s="16" t="s">
        <v>80</v>
      </c>
      <c r="BK410" s="187">
        <f>ROUND(I410*H410,2)</f>
        <v>0</v>
      </c>
      <c r="BL410" s="16" t="s">
        <v>393</v>
      </c>
      <c r="BM410" s="186" t="s">
        <v>669</v>
      </c>
    </row>
    <row r="411" s="11" customFormat="1">
      <c r="A411" s="11"/>
      <c r="B411" s="199"/>
      <c r="C411" s="200"/>
      <c r="D411" s="190" t="s">
        <v>137</v>
      </c>
      <c r="E411" s="201" t="s">
        <v>19</v>
      </c>
      <c r="F411" s="202" t="s">
        <v>670</v>
      </c>
      <c r="G411" s="200"/>
      <c r="H411" s="203">
        <v>0.92700000000000005</v>
      </c>
      <c r="I411" s="204"/>
      <c r="J411" s="200"/>
      <c r="K411" s="200"/>
      <c r="L411" s="205"/>
      <c r="M411" s="206"/>
      <c r="N411" s="207"/>
      <c r="O411" s="207"/>
      <c r="P411" s="207"/>
      <c r="Q411" s="207"/>
      <c r="R411" s="207"/>
      <c r="S411" s="207"/>
      <c r="T411" s="208"/>
      <c r="U411" s="11"/>
      <c r="V411" s="11"/>
      <c r="W411" s="11"/>
      <c r="X411" s="11"/>
      <c r="Y411" s="11"/>
      <c r="Z411" s="11"/>
      <c r="AA411" s="11"/>
      <c r="AB411" s="11"/>
      <c r="AC411" s="11"/>
      <c r="AD411" s="11"/>
      <c r="AE411" s="11"/>
      <c r="AT411" s="209" t="s">
        <v>137</v>
      </c>
      <c r="AU411" s="209" t="s">
        <v>72</v>
      </c>
      <c r="AV411" s="11" t="s">
        <v>82</v>
      </c>
      <c r="AW411" s="11" t="s">
        <v>33</v>
      </c>
      <c r="AX411" s="11" t="s">
        <v>72</v>
      </c>
      <c r="AY411" s="209" t="s">
        <v>136</v>
      </c>
    </row>
    <row r="412" s="11" customFormat="1">
      <c r="A412" s="11"/>
      <c r="B412" s="199"/>
      <c r="C412" s="200"/>
      <c r="D412" s="190" t="s">
        <v>137</v>
      </c>
      <c r="E412" s="201" t="s">
        <v>19</v>
      </c>
      <c r="F412" s="202" t="s">
        <v>671</v>
      </c>
      <c r="G412" s="200"/>
      <c r="H412" s="203">
        <v>36.195</v>
      </c>
      <c r="I412" s="204"/>
      <c r="J412" s="200"/>
      <c r="K412" s="200"/>
      <c r="L412" s="205"/>
      <c r="M412" s="206"/>
      <c r="N412" s="207"/>
      <c r="O412" s="207"/>
      <c r="P412" s="207"/>
      <c r="Q412" s="207"/>
      <c r="R412" s="207"/>
      <c r="S412" s="207"/>
      <c r="T412" s="208"/>
      <c r="U412" s="11"/>
      <c r="V412" s="11"/>
      <c r="W412" s="11"/>
      <c r="X412" s="11"/>
      <c r="Y412" s="11"/>
      <c r="Z412" s="11"/>
      <c r="AA412" s="11"/>
      <c r="AB412" s="11"/>
      <c r="AC412" s="11"/>
      <c r="AD412" s="11"/>
      <c r="AE412" s="11"/>
      <c r="AT412" s="209" t="s">
        <v>137</v>
      </c>
      <c r="AU412" s="209" t="s">
        <v>72</v>
      </c>
      <c r="AV412" s="11" t="s">
        <v>82</v>
      </c>
      <c r="AW412" s="11" t="s">
        <v>33</v>
      </c>
      <c r="AX412" s="11" t="s">
        <v>72</v>
      </c>
      <c r="AY412" s="209" t="s">
        <v>136</v>
      </c>
    </row>
    <row r="413" s="12" customFormat="1">
      <c r="A413" s="12"/>
      <c r="B413" s="210"/>
      <c r="C413" s="211"/>
      <c r="D413" s="190" t="s">
        <v>137</v>
      </c>
      <c r="E413" s="212" t="s">
        <v>19</v>
      </c>
      <c r="F413" s="213" t="s">
        <v>140</v>
      </c>
      <c r="G413" s="211"/>
      <c r="H413" s="214">
        <v>37.122</v>
      </c>
      <c r="I413" s="215"/>
      <c r="J413" s="211"/>
      <c r="K413" s="211"/>
      <c r="L413" s="216"/>
      <c r="M413" s="234"/>
      <c r="N413" s="235"/>
      <c r="O413" s="235"/>
      <c r="P413" s="235"/>
      <c r="Q413" s="235"/>
      <c r="R413" s="235"/>
      <c r="S413" s="235"/>
      <c r="T413" s="236"/>
      <c r="U413" s="12"/>
      <c r="V413" s="12"/>
      <c r="W413" s="12"/>
      <c r="X413" s="12"/>
      <c r="Y413" s="12"/>
      <c r="Z413" s="12"/>
      <c r="AA413" s="12"/>
      <c r="AB413" s="12"/>
      <c r="AC413" s="12"/>
      <c r="AD413" s="12"/>
      <c r="AE413" s="12"/>
      <c r="AT413" s="220" t="s">
        <v>137</v>
      </c>
      <c r="AU413" s="220" t="s">
        <v>72</v>
      </c>
      <c r="AV413" s="12" t="s">
        <v>135</v>
      </c>
      <c r="AW413" s="12" t="s">
        <v>33</v>
      </c>
      <c r="AX413" s="12" t="s">
        <v>80</v>
      </c>
      <c r="AY413" s="220" t="s">
        <v>136</v>
      </c>
    </row>
    <row r="414" s="2" customFormat="1" ht="6.96" customHeight="1">
      <c r="A414" s="37"/>
      <c r="B414" s="58"/>
      <c r="C414" s="59"/>
      <c r="D414" s="59"/>
      <c r="E414" s="59"/>
      <c r="F414" s="59"/>
      <c r="G414" s="59"/>
      <c r="H414" s="59"/>
      <c r="I414" s="59"/>
      <c r="J414" s="59"/>
      <c r="K414" s="59"/>
      <c r="L414" s="43"/>
      <c r="M414" s="37"/>
      <c r="O414" s="37"/>
      <c r="P414" s="37"/>
      <c r="Q414" s="37"/>
      <c r="R414" s="37"/>
      <c r="S414" s="37"/>
      <c r="T414" s="37"/>
      <c r="U414" s="37"/>
      <c r="V414" s="37"/>
      <c r="W414" s="37"/>
      <c r="X414" s="37"/>
      <c r="Y414" s="37"/>
      <c r="Z414" s="37"/>
      <c r="AA414" s="37"/>
      <c r="AB414" s="37"/>
      <c r="AC414" s="37"/>
      <c r="AD414" s="37"/>
      <c r="AE414" s="37"/>
    </row>
  </sheetData>
  <sheetProtection sheet="1" autoFilter="0" formatColumns="0" formatRows="0" objects="1" scenarios="1" spinCount="100000" saltValue="V6M2oY8ijkGCXrZq57Sr1vaejQ8SdykOLs2+Wei+Ig6HQH8qpNTr4gUh+86KGQrTozXuYJM8tYuhtcDAyBQViA==" hashValue="rsoSd5+crxCwMMGydVEmWqRjnNvIPuQra928TaEjAmaox9OglGi4jvUostBAWml2qPQqvMGXcXvrWCg6CMKVPA==" algorithmName="SHA-512" password="CC35"/>
  <autoFilter ref="C78:K41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672</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ROUND((SUM(BE79:BE346)),  2)</f>
        <v>0</v>
      </c>
      <c r="G33" s="37"/>
      <c r="H33" s="37"/>
      <c r="I33" s="147">
        <v>0.20999999999999999</v>
      </c>
      <c r="J33" s="146">
        <f>ROUND(((SUM(BE79:BE346))*I33),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ROUND((SUM(BF79:BF346)),  2)</f>
        <v>0</v>
      </c>
      <c r="G34" s="37"/>
      <c r="H34" s="37"/>
      <c r="I34" s="147">
        <v>0.14999999999999999</v>
      </c>
      <c r="J34" s="146">
        <f>ROUND(((SUM(BF79:BF346))*I34),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ROUND((SUM(BG79:BG346)),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ROUND((SUM(BH79:BH346)),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ROUND((SUM(BI79:BI346)),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03 - Oprava výhybek č. 33 a 29</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03 - Oprava výhybek č. 33 a 29</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SUM(P80:P346)</f>
        <v>0</v>
      </c>
      <c r="Q79" s="95"/>
      <c r="R79" s="172">
        <f>SUM(R80:R346)</f>
        <v>0</v>
      </c>
      <c r="S79" s="95"/>
      <c r="T79" s="173">
        <f>SUM(T80:T346)</f>
        <v>0</v>
      </c>
      <c r="U79" s="37"/>
      <c r="V79" s="37"/>
      <c r="W79" s="37"/>
      <c r="X79" s="37"/>
      <c r="Y79" s="37"/>
      <c r="Z79" s="37"/>
      <c r="AA79" s="37"/>
      <c r="AB79" s="37"/>
      <c r="AC79" s="37"/>
      <c r="AD79" s="37"/>
      <c r="AE79" s="37"/>
      <c r="AT79" s="16" t="s">
        <v>71</v>
      </c>
      <c r="AU79" s="16" t="s">
        <v>116</v>
      </c>
      <c r="BK79" s="174">
        <f>SUM(BK80:BK346)</f>
        <v>0</v>
      </c>
    </row>
    <row r="80" s="2" customFormat="1" ht="16.5" customHeight="1">
      <c r="A80" s="37"/>
      <c r="B80" s="38"/>
      <c r="C80" s="175" t="s">
        <v>80</v>
      </c>
      <c r="D80" s="175" t="s">
        <v>130</v>
      </c>
      <c r="E80" s="176" t="s">
        <v>131</v>
      </c>
      <c r="F80" s="177" t="s">
        <v>132</v>
      </c>
      <c r="G80" s="178" t="s">
        <v>133</v>
      </c>
      <c r="H80" s="179">
        <v>8</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2" customFormat="1" ht="16.5" customHeight="1">
      <c r="A81" s="37"/>
      <c r="B81" s="38"/>
      <c r="C81" s="175" t="s">
        <v>82</v>
      </c>
      <c r="D81" s="175" t="s">
        <v>130</v>
      </c>
      <c r="E81" s="176" t="s">
        <v>141</v>
      </c>
      <c r="F81" s="177" t="s">
        <v>142</v>
      </c>
      <c r="G81" s="178" t="s">
        <v>143</v>
      </c>
      <c r="H81" s="179">
        <v>32</v>
      </c>
      <c r="I81" s="180"/>
      <c r="J81" s="181">
        <f>ROUND(I81*H81,2)</f>
        <v>0</v>
      </c>
      <c r="K81" s="177" t="s">
        <v>134</v>
      </c>
      <c r="L81" s="43"/>
      <c r="M81" s="182" t="s">
        <v>19</v>
      </c>
      <c r="N81" s="183" t="s">
        <v>43</v>
      </c>
      <c r="O81" s="83"/>
      <c r="P81" s="184">
        <f>O81*H81</f>
        <v>0</v>
      </c>
      <c r="Q81" s="184">
        <v>0</v>
      </c>
      <c r="R81" s="184">
        <f>Q81*H81</f>
        <v>0</v>
      </c>
      <c r="S81" s="184">
        <v>0</v>
      </c>
      <c r="T81" s="185">
        <f>S81*H81</f>
        <v>0</v>
      </c>
      <c r="U81" s="37"/>
      <c r="V81" s="37"/>
      <c r="W81" s="37"/>
      <c r="X81" s="37"/>
      <c r="Y81" s="37"/>
      <c r="Z81" s="37"/>
      <c r="AA81" s="37"/>
      <c r="AB81" s="37"/>
      <c r="AC81" s="37"/>
      <c r="AD81" s="37"/>
      <c r="AE81" s="37"/>
      <c r="AR81" s="186" t="s">
        <v>135</v>
      </c>
      <c r="AT81" s="186" t="s">
        <v>130</v>
      </c>
      <c r="AU81" s="186" t="s">
        <v>72</v>
      </c>
      <c r="AY81" s="16" t="s">
        <v>136</v>
      </c>
      <c r="BE81" s="187">
        <f>IF(N81="základní",J81,0)</f>
        <v>0</v>
      </c>
      <c r="BF81" s="187">
        <f>IF(N81="snížená",J81,0)</f>
        <v>0</v>
      </c>
      <c r="BG81" s="187">
        <f>IF(N81="zákl. přenesená",J81,0)</f>
        <v>0</v>
      </c>
      <c r="BH81" s="187">
        <f>IF(N81="sníž. přenesená",J81,0)</f>
        <v>0</v>
      </c>
      <c r="BI81" s="187">
        <f>IF(N81="nulová",J81,0)</f>
        <v>0</v>
      </c>
      <c r="BJ81" s="16" t="s">
        <v>80</v>
      </c>
      <c r="BK81" s="187">
        <f>ROUND(I81*H81,2)</f>
        <v>0</v>
      </c>
      <c r="BL81" s="16" t="s">
        <v>135</v>
      </c>
      <c r="BM81" s="186" t="s">
        <v>135</v>
      </c>
    </row>
    <row r="82" s="2" customFormat="1" ht="16.5" customHeight="1">
      <c r="A82" s="37"/>
      <c r="B82" s="38"/>
      <c r="C82" s="175" t="s">
        <v>146</v>
      </c>
      <c r="D82" s="175" t="s">
        <v>130</v>
      </c>
      <c r="E82" s="176" t="s">
        <v>403</v>
      </c>
      <c r="F82" s="177" t="s">
        <v>404</v>
      </c>
      <c r="G82" s="178" t="s">
        <v>149</v>
      </c>
      <c r="H82" s="179">
        <v>83.094999999999999</v>
      </c>
      <c r="I82" s="180"/>
      <c r="J82" s="181">
        <f>ROUND(I82*H82,2)</f>
        <v>0</v>
      </c>
      <c r="K82" s="177" t="s">
        <v>134</v>
      </c>
      <c r="L82" s="43"/>
      <c r="M82" s="182" t="s">
        <v>19</v>
      </c>
      <c r="N82" s="183" t="s">
        <v>43</v>
      </c>
      <c r="O82" s="83"/>
      <c r="P82" s="184">
        <f>O82*H82</f>
        <v>0</v>
      </c>
      <c r="Q82" s="184">
        <v>0</v>
      </c>
      <c r="R82" s="184">
        <f>Q82*H82</f>
        <v>0</v>
      </c>
      <c r="S82" s="184">
        <v>0</v>
      </c>
      <c r="T82" s="185">
        <f>S82*H82</f>
        <v>0</v>
      </c>
      <c r="U82" s="37"/>
      <c r="V82" s="37"/>
      <c r="W82" s="37"/>
      <c r="X82" s="37"/>
      <c r="Y82" s="37"/>
      <c r="Z82" s="37"/>
      <c r="AA82" s="37"/>
      <c r="AB82" s="37"/>
      <c r="AC82" s="37"/>
      <c r="AD82" s="37"/>
      <c r="AE82" s="37"/>
      <c r="AR82" s="186" t="s">
        <v>135</v>
      </c>
      <c r="AT82" s="186" t="s">
        <v>130</v>
      </c>
      <c r="AU82" s="186" t="s">
        <v>72</v>
      </c>
      <c r="AY82" s="16" t="s">
        <v>136</v>
      </c>
      <c r="BE82" s="187">
        <f>IF(N82="základní",J82,0)</f>
        <v>0</v>
      </c>
      <c r="BF82" s="187">
        <f>IF(N82="snížená",J82,0)</f>
        <v>0</v>
      </c>
      <c r="BG82" s="187">
        <f>IF(N82="zákl. přenesená",J82,0)</f>
        <v>0</v>
      </c>
      <c r="BH82" s="187">
        <f>IF(N82="sníž. přenesená",J82,0)</f>
        <v>0</v>
      </c>
      <c r="BI82" s="187">
        <f>IF(N82="nulová",J82,0)</f>
        <v>0</v>
      </c>
      <c r="BJ82" s="16" t="s">
        <v>80</v>
      </c>
      <c r="BK82" s="187">
        <f>ROUND(I82*H82,2)</f>
        <v>0</v>
      </c>
      <c r="BL82" s="16" t="s">
        <v>135</v>
      </c>
      <c r="BM82" s="186" t="s">
        <v>150</v>
      </c>
    </row>
    <row r="83" s="10" customFormat="1">
      <c r="A83" s="10"/>
      <c r="B83" s="188"/>
      <c r="C83" s="189"/>
      <c r="D83" s="190" t="s">
        <v>137</v>
      </c>
      <c r="E83" s="191" t="s">
        <v>19</v>
      </c>
      <c r="F83" s="192" t="s">
        <v>673</v>
      </c>
      <c r="G83" s="189"/>
      <c r="H83" s="191" t="s">
        <v>19</v>
      </c>
      <c r="I83" s="193"/>
      <c r="J83" s="189"/>
      <c r="K83" s="189"/>
      <c r="L83" s="194"/>
      <c r="M83" s="195"/>
      <c r="N83" s="196"/>
      <c r="O83" s="196"/>
      <c r="P83" s="196"/>
      <c r="Q83" s="196"/>
      <c r="R83" s="196"/>
      <c r="S83" s="196"/>
      <c r="T83" s="197"/>
      <c r="U83" s="10"/>
      <c r="V83" s="10"/>
      <c r="W83" s="10"/>
      <c r="X83" s="10"/>
      <c r="Y83" s="10"/>
      <c r="Z83" s="10"/>
      <c r="AA83" s="10"/>
      <c r="AB83" s="10"/>
      <c r="AC83" s="10"/>
      <c r="AD83" s="10"/>
      <c r="AE83" s="10"/>
      <c r="AT83" s="198" t="s">
        <v>137</v>
      </c>
      <c r="AU83" s="198" t="s">
        <v>72</v>
      </c>
      <c r="AV83" s="10" t="s">
        <v>80</v>
      </c>
      <c r="AW83" s="10" t="s">
        <v>33</v>
      </c>
      <c r="AX83" s="10" t="s">
        <v>72</v>
      </c>
      <c r="AY83" s="198" t="s">
        <v>136</v>
      </c>
    </row>
    <row r="84" s="10" customFormat="1">
      <c r="A84" s="10"/>
      <c r="B84" s="188"/>
      <c r="C84" s="189"/>
      <c r="D84" s="190" t="s">
        <v>137</v>
      </c>
      <c r="E84" s="191" t="s">
        <v>19</v>
      </c>
      <c r="F84" s="192" t="s">
        <v>674</v>
      </c>
      <c r="G84" s="189"/>
      <c r="H84" s="191" t="s">
        <v>19</v>
      </c>
      <c r="I84" s="193"/>
      <c r="J84" s="189"/>
      <c r="K84" s="189"/>
      <c r="L84" s="194"/>
      <c r="M84" s="195"/>
      <c r="N84" s="196"/>
      <c r="O84" s="196"/>
      <c r="P84" s="196"/>
      <c r="Q84" s="196"/>
      <c r="R84" s="196"/>
      <c r="S84" s="196"/>
      <c r="T84" s="197"/>
      <c r="U84" s="10"/>
      <c r="V84" s="10"/>
      <c r="W84" s="10"/>
      <c r="X84" s="10"/>
      <c r="Y84" s="10"/>
      <c r="Z84" s="10"/>
      <c r="AA84" s="10"/>
      <c r="AB84" s="10"/>
      <c r="AC84" s="10"/>
      <c r="AD84" s="10"/>
      <c r="AE84" s="10"/>
      <c r="AT84" s="198" t="s">
        <v>137</v>
      </c>
      <c r="AU84" s="198" t="s">
        <v>72</v>
      </c>
      <c r="AV84" s="10" t="s">
        <v>80</v>
      </c>
      <c r="AW84" s="10" t="s">
        <v>33</v>
      </c>
      <c r="AX84" s="10" t="s">
        <v>72</v>
      </c>
      <c r="AY84" s="198" t="s">
        <v>136</v>
      </c>
    </row>
    <row r="85" s="10" customFormat="1">
      <c r="A85" s="10"/>
      <c r="B85" s="188"/>
      <c r="C85" s="189"/>
      <c r="D85" s="190" t="s">
        <v>137</v>
      </c>
      <c r="E85" s="191" t="s">
        <v>19</v>
      </c>
      <c r="F85" s="192" t="s">
        <v>675</v>
      </c>
      <c r="G85" s="189"/>
      <c r="H85" s="191" t="s">
        <v>19</v>
      </c>
      <c r="I85" s="193"/>
      <c r="J85" s="189"/>
      <c r="K85" s="189"/>
      <c r="L85" s="194"/>
      <c r="M85" s="195"/>
      <c r="N85" s="196"/>
      <c r="O85" s="196"/>
      <c r="P85" s="196"/>
      <c r="Q85" s="196"/>
      <c r="R85" s="196"/>
      <c r="S85" s="196"/>
      <c r="T85" s="197"/>
      <c r="U85" s="10"/>
      <c r="V85" s="10"/>
      <c r="W85" s="10"/>
      <c r="X85" s="10"/>
      <c r="Y85" s="10"/>
      <c r="Z85" s="10"/>
      <c r="AA85" s="10"/>
      <c r="AB85" s="10"/>
      <c r="AC85" s="10"/>
      <c r="AD85" s="10"/>
      <c r="AE85" s="10"/>
      <c r="AT85" s="198" t="s">
        <v>137</v>
      </c>
      <c r="AU85" s="198" t="s">
        <v>72</v>
      </c>
      <c r="AV85" s="10" t="s">
        <v>80</v>
      </c>
      <c r="AW85" s="10" t="s">
        <v>33</v>
      </c>
      <c r="AX85" s="10" t="s">
        <v>72</v>
      </c>
      <c r="AY85" s="198" t="s">
        <v>136</v>
      </c>
    </row>
    <row r="86" s="10" customFormat="1">
      <c r="A86" s="10"/>
      <c r="B86" s="188"/>
      <c r="C86" s="189"/>
      <c r="D86" s="190" t="s">
        <v>137</v>
      </c>
      <c r="E86" s="191" t="s">
        <v>19</v>
      </c>
      <c r="F86" s="192" t="s">
        <v>676</v>
      </c>
      <c r="G86" s="189"/>
      <c r="H86" s="191" t="s">
        <v>19</v>
      </c>
      <c r="I86" s="193"/>
      <c r="J86" s="189"/>
      <c r="K86" s="189"/>
      <c r="L86" s="194"/>
      <c r="M86" s="195"/>
      <c r="N86" s="196"/>
      <c r="O86" s="196"/>
      <c r="P86" s="196"/>
      <c r="Q86" s="196"/>
      <c r="R86" s="196"/>
      <c r="S86" s="196"/>
      <c r="T86" s="197"/>
      <c r="U86" s="10"/>
      <c r="V86" s="10"/>
      <c r="W86" s="10"/>
      <c r="X86" s="10"/>
      <c r="Y86" s="10"/>
      <c r="Z86" s="10"/>
      <c r="AA86" s="10"/>
      <c r="AB86" s="10"/>
      <c r="AC86" s="10"/>
      <c r="AD86" s="10"/>
      <c r="AE86" s="10"/>
      <c r="AT86" s="198" t="s">
        <v>137</v>
      </c>
      <c r="AU86" s="198" t="s">
        <v>72</v>
      </c>
      <c r="AV86" s="10" t="s">
        <v>80</v>
      </c>
      <c r="AW86" s="10" t="s">
        <v>33</v>
      </c>
      <c r="AX86" s="10" t="s">
        <v>72</v>
      </c>
      <c r="AY86" s="198" t="s">
        <v>136</v>
      </c>
    </row>
    <row r="87" s="10" customFormat="1">
      <c r="A87" s="10"/>
      <c r="B87" s="188"/>
      <c r="C87" s="189"/>
      <c r="D87" s="190" t="s">
        <v>137</v>
      </c>
      <c r="E87" s="191" t="s">
        <v>19</v>
      </c>
      <c r="F87" s="192" t="s">
        <v>677</v>
      </c>
      <c r="G87" s="189"/>
      <c r="H87" s="191" t="s">
        <v>19</v>
      </c>
      <c r="I87" s="193"/>
      <c r="J87" s="189"/>
      <c r="K87" s="189"/>
      <c r="L87" s="194"/>
      <c r="M87" s="195"/>
      <c r="N87" s="196"/>
      <c r="O87" s="196"/>
      <c r="P87" s="196"/>
      <c r="Q87" s="196"/>
      <c r="R87" s="196"/>
      <c r="S87" s="196"/>
      <c r="T87" s="197"/>
      <c r="U87" s="10"/>
      <c r="V87" s="10"/>
      <c r="W87" s="10"/>
      <c r="X87" s="10"/>
      <c r="Y87" s="10"/>
      <c r="Z87" s="10"/>
      <c r="AA87" s="10"/>
      <c r="AB87" s="10"/>
      <c r="AC87" s="10"/>
      <c r="AD87" s="10"/>
      <c r="AE87" s="10"/>
      <c r="AT87" s="198" t="s">
        <v>137</v>
      </c>
      <c r="AU87" s="198" t="s">
        <v>72</v>
      </c>
      <c r="AV87" s="10" t="s">
        <v>80</v>
      </c>
      <c r="AW87" s="10" t="s">
        <v>33</v>
      </c>
      <c r="AX87" s="10" t="s">
        <v>72</v>
      </c>
      <c r="AY87" s="198" t="s">
        <v>136</v>
      </c>
    </row>
    <row r="88" s="10" customFormat="1">
      <c r="A88" s="10"/>
      <c r="B88" s="188"/>
      <c r="C88" s="189"/>
      <c r="D88" s="190" t="s">
        <v>137</v>
      </c>
      <c r="E88" s="191" t="s">
        <v>19</v>
      </c>
      <c r="F88" s="192" t="s">
        <v>678</v>
      </c>
      <c r="G88" s="189"/>
      <c r="H88" s="191" t="s">
        <v>19</v>
      </c>
      <c r="I88" s="193"/>
      <c r="J88" s="189"/>
      <c r="K88" s="189"/>
      <c r="L88" s="194"/>
      <c r="M88" s="195"/>
      <c r="N88" s="196"/>
      <c r="O88" s="196"/>
      <c r="P88" s="196"/>
      <c r="Q88" s="196"/>
      <c r="R88" s="196"/>
      <c r="S88" s="196"/>
      <c r="T88" s="197"/>
      <c r="U88" s="10"/>
      <c r="V88" s="10"/>
      <c r="W88" s="10"/>
      <c r="X88" s="10"/>
      <c r="Y88" s="10"/>
      <c r="Z88" s="10"/>
      <c r="AA88" s="10"/>
      <c r="AB88" s="10"/>
      <c r="AC88" s="10"/>
      <c r="AD88" s="10"/>
      <c r="AE88" s="10"/>
      <c r="AT88" s="198" t="s">
        <v>137</v>
      </c>
      <c r="AU88" s="198" t="s">
        <v>72</v>
      </c>
      <c r="AV88" s="10" t="s">
        <v>80</v>
      </c>
      <c r="AW88" s="10" t="s">
        <v>33</v>
      </c>
      <c r="AX88" s="10" t="s">
        <v>72</v>
      </c>
      <c r="AY88" s="198" t="s">
        <v>136</v>
      </c>
    </row>
    <row r="89" s="10" customFormat="1">
      <c r="A89" s="10"/>
      <c r="B89" s="188"/>
      <c r="C89" s="189"/>
      <c r="D89" s="190" t="s">
        <v>137</v>
      </c>
      <c r="E89" s="191" t="s">
        <v>19</v>
      </c>
      <c r="F89" s="192" t="s">
        <v>679</v>
      </c>
      <c r="G89" s="189"/>
      <c r="H89" s="191" t="s">
        <v>19</v>
      </c>
      <c r="I89" s="193"/>
      <c r="J89" s="189"/>
      <c r="K89" s="189"/>
      <c r="L89" s="194"/>
      <c r="M89" s="195"/>
      <c r="N89" s="196"/>
      <c r="O89" s="196"/>
      <c r="P89" s="196"/>
      <c r="Q89" s="196"/>
      <c r="R89" s="196"/>
      <c r="S89" s="196"/>
      <c r="T89" s="197"/>
      <c r="U89" s="10"/>
      <c r="V89" s="10"/>
      <c r="W89" s="10"/>
      <c r="X89" s="10"/>
      <c r="Y89" s="10"/>
      <c r="Z89" s="10"/>
      <c r="AA89" s="10"/>
      <c r="AB89" s="10"/>
      <c r="AC89" s="10"/>
      <c r="AD89" s="10"/>
      <c r="AE89" s="10"/>
      <c r="AT89" s="198" t="s">
        <v>137</v>
      </c>
      <c r="AU89" s="198" t="s">
        <v>72</v>
      </c>
      <c r="AV89" s="10" t="s">
        <v>80</v>
      </c>
      <c r="AW89" s="10" t="s">
        <v>33</v>
      </c>
      <c r="AX89" s="10" t="s">
        <v>72</v>
      </c>
      <c r="AY89" s="198" t="s">
        <v>136</v>
      </c>
    </row>
    <row r="90" s="11" customFormat="1">
      <c r="A90" s="11"/>
      <c r="B90" s="199"/>
      <c r="C90" s="200"/>
      <c r="D90" s="190" t="s">
        <v>137</v>
      </c>
      <c r="E90" s="201" t="s">
        <v>19</v>
      </c>
      <c r="F90" s="202" t="s">
        <v>680</v>
      </c>
      <c r="G90" s="200"/>
      <c r="H90" s="203">
        <v>83.094999999999999</v>
      </c>
      <c r="I90" s="204"/>
      <c r="J90" s="200"/>
      <c r="K90" s="200"/>
      <c r="L90" s="205"/>
      <c r="M90" s="206"/>
      <c r="N90" s="207"/>
      <c r="O90" s="207"/>
      <c r="P90" s="207"/>
      <c r="Q90" s="207"/>
      <c r="R90" s="207"/>
      <c r="S90" s="207"/>
      <c r="T90" s="208"/>
      <c r="U90" s="11"/>
      <c r="V90" s="11"/>
      <c r="W90" s="11"/>
      <c r="X90" s="11"/>
      <c r="Y90" s="11"/>
      <c r="Z90" s="11"/>
      <c r="AA90" s="11"/>
      <c r="AB90" s="11"/>
      <c r="AC90" s="11"/>
      <c r="AD90" s="11"/>
      <c r="AE90" s="11"/>
      <c r="AT90" s="209" t="s">
        <v>137</v>
      </c>
      <c r="AU90" s="209" t="s">
        <v>72</v>
      </c>
      <c r="AV90" s="11" t="s">
        <v>82</v>
      </c>
      <c r="AW90" s="11" t="s">
        <v>33</v>
      </c>
      <c r="AX90" s="11" t="s">
        <v>72</v>
      </c>
      <c r="AY90" s="209" t="s">
        <v>136</v>
      </c>
    </row>
    <row r="91" s="12" customFormat="1">
      <c r="A91" s="12"/>
      <c r="B91" s="210"/>
      <c r="C91" s="211"/>
      <c r="D91" s="190" t="s">
        <v>137</v>
      </c>
      <c r="E91" s="212" t="s">
        <v>19</v>
      </c>
      <c r="F91" s="213" t="s">
        <v>140</v>
      </c>
      <c r="G91" s="211"/>
      <c r="H91" s="214">
        <v>83.094999999999999</v>
      </c>
      <c r="I91" s="215"/>
      <c r="J91" s="211"/>
      <c r="K91" s="211"/>
      <c r="L91" s="216"/>
      <c r="M91" s="217"/>
      <c r="N91" s="218"/>
      <c r="O91" s="218"/>
      <c r="P91" s="218"/>
      <c r="Q91" s="218"/>
      <c r="R91" s="218"/>
      <c r="S91" s="218"/>
      <c r="T91" s="219"/>
      <c r="U91" s="12"/>
      <c r="V91" s="12"/>
      <c r="W91" s="12"/>
      <c r="X91" s="12"/>
      <c r="Y91" s="12"/>
      <c r="Z91" s="12"/>
      <c r="AA91" s="12"/>
      <c r="AB91" s="12"/>
      <c r="AC91" s="12"/>
      <c r="AD91" s="12"/>
      <c r="AE91" s="12"/>
      <c r="AT91" s="220" t="s">
        <v>137</v>
      </c>
      <c r="AU91" s="220" t="s">
        <v>72</v>
      </c>
      <c r="AV91" s="12" t="s">
        <v>135</v>
      </c>
      <c r="AW91" s="12" t="s">
        <v>33</v>
      </c>
      <c r="AX91" s="12" t="s">
        <v>80</v>
      </c>
      <c r="AY91" s="220" t="s">
        <v>136</v>
      </c>
    </row>
    <row r="92" s="2" customFormat="1" ht="16.5" customHeight="1">
      <c r="A92" s="37"/>
      <c r="B92" s="38"/>
      <c r="C92" s="175" t="s">
        <v>135</v>
      </c>
      <c r="D92" s="175" t="s">
        <v>130</v>
      </c>
      <c r="E92" s="176" t="s">
        <v>155</v>
      </c>
      <c r="F92" s="177" t="s">
        <v>156</v>
      </c>
      <c r="G92" s="178" t="s">
        <v>133</v>
      </c>
      <c r="H92" s="179">
        <v>35</v>
      </c>
      <c r="I92" s="180"/>
      <c r="J92" s="181">
        <f>ROUND(I92*H92,2)</f>
        <v>0</v>
      </c>
      <c r="K92" s="177" t="s">
        <v>134</v>
      </c>
      <c r="L92" s="43"/>
      <c r="M92" s="182" t="s">
        <v>19</v>
      </c>
      <c r="N92" s="183" t="s">
        <v>43</v>
      </c>
      <c r="O92" s="83"/>
      <c r="P92" s="184">
        <f>O92*H92</f>
        <v>0</v>
      </c>
      <c r="Q92" s="184">
        <v>0</v>
      </c>
      <c r="R92" s="184">
        <f>Q92*H92</f>
        <v>0</v>
      </c>
      <c r="S92" s="184">
        <v>0</v>
      </c>
      <c r="T92" s="185">
        <f>S92*H92</f>
        <v>0</v>
      </c>
      <c r="U92" s="37"/>
      <c r="V92" s="37"/>
      <c r="W92" s="37"/>
      <c r="X92" s="37"/>
      <c r="Y92" s="37"/>
      <c r="Z92" s="37"/>
      <c r="AA92" s="37"/>
      <c r="AB92" s="37"/>
      <c r="AC92" s="37"/>
      <c r="AD92" s="37"/>
      <c r="AE92" s="37"/>
      <c r="AR92" s="186" t="s">
        <v>135</v>
      </c>
      <c r="AT92" s="186" t="s">
        <v>130</v>
      </c>
      <c r="AU92" s="186" t="s">
        <v>72</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135</v>
      </c>
      <c r="BM92" s="186" t="s">
        <v>157</v>
      </c>
    </row>
    <row r="93" s="10" customFormat="1">
      <c r="A93" s="10"/>
      <c r="B93" s="188"/>
      <c r="C93" s="189"/>
      <c r="D93" s="190" t="s">
        <v>137</v>
      </c>
      <c r="E93" s="191" t="s">
        <v>19</v>
      </c>
      <c r="F93" s="192" t="s">
        <v>681</v>
      </c>
      <c r="G93" s="189"/>
      <c r="H93" s="191" t="s">
        <v>19</v>
      </c>
      <c r="I93" s="193"/>
      <c r="J93" s="189"/>
      <c r="K93" s="189"/>
      <c r="L93" s="194"/>
      <c r="M93" s="195"/>
      <c r="N93" s="196"/>
      <c r="O93" s="196"/>
      <c r="P93" s="196"/>
      <c r="Q93" s="196"/>
      <c r="R93" s="196"/>
      <c r="S93" s="196"/>
      <c r="T93" s="197"/>
      <c r="U93" s="10"/>
      <c r="V93" s="10"/>
      <c r="W93" s="10"/>
      <c r="X93" s="10"/>
      <c r="Y93" s="10"/>
      <c r="Z93" s="10"/>
      <c r="AA93" s="10"/>
      <c r="AB93" s="10"/>
      <c r="AC93" s="10"/>
      <c r="AD93" s="10"/>
      <c r="AE93" s="10"/>
      <c r="AT93" s="198" t="s">
        <v>137</v>
      </c>
      <c r="AU93" s="198" t="s">
        <v>72</v>
      </c>
      <c r="AV93" s="10" t="s">
        <v>80</v>
      </c>
      <c r="AW93" s="10" t="s">
        <v>33</v>
      </c>
      <c r="AX93" s="10" t="s">
        <v>72</v>
      </c>
      <c r="AY93" s="198" t="s">
        <v>136</v>
      </c>
    </row>
    <row r="94" s="10" customFormat="1">
      <c r="A94" s="10"/>
      <c r="B94" s="188"/>
      <c r="C94" s="189"/>
      <c r="D94" s="190" t="s">
        <v>137</v>
      </c>
      <c r="E94" s="191" t="s">
        <v>19</v>
      </c>
      <c r="F94" s="192" t="s">
        <v>682</v>
      </c>
      <c r="G94" s="189"/>
      <c r="H94" s="191" t="s">
        <v>19</v>
      </c>
      <c r="I94" s="193"/>
      <c r="J94" s="189"/>
      <c r="K94" s="189"/>
      <c r="L94" s="194"/>
      <c r="M94" s="195"/>
      <c r="N94" s="196"/>
      <c r="O94" s="196"/>
      <c r="P94" s="196"/>
      <c r="Q94" s="196"/>
      <c r="R94" s="196"/>
      <c r="S94" s="196"/>
      <c r="T94" s="197"/>
      <c r="U94" s="10"/>
      <c r="V94" s="10"/>
      <c r="W94" s="10"/>
      <c r="X94" s="10"/>
      <c r="Y94" s="10"/>
      <c r="Z94" s="10"/>
      <c r="AA94" s="10"/>
      <c r="AB94" s="10"/>
      <c r="AC94" s="10"/>
      <c r="AD94" s="10"/>
      <c r="AE94" s="10"/>
      <c r="AT94" s="198" t="s">
        <v>137</v>
      </c>
      <c r="AU94" s="198" t="s">
        <v>72</v>
      </c>
      <c r="AV94" s="10" t="s">
        <v>80</v>
      </c>
      <c r="AW94" s="10" t="s">
        <v>33</v>
      </c>
      <c r="AX94" s="10" t="s">
        <v>72</v>
      </c>
      <c r="AY94" s="198" t="s">
        <v>136</v>
      </c>
    </row>
    <row r="95" s="10" customFormat="1">
      <c r="A95" s="10"/>
      <c r="B95" s="188"/>
      <c r="C95" s="189"/>
      <c r="D95" s="190" t="s">
        <v>137</v>
      </c>
      <c r="E95" s="191" t="s">
        <v>19</v>
      </c>
      <c r="F95" s="192" t="s">
        <v>683</v>
      </c>
      <c r="G95" s="189"/>
      <c r="H95" s="191" t="s">
        <v>19</v>
      </c>
      <c r="I95" s="193"/>
      <c r="J95" s="189"/>
      <c r="K95" s="189"/>
      <c r="L95" s="194"/>
      <c r="M95" s="195"/>
      <c r="N95" s="196"/>
      <c r="O95" s="196"/>
      <c r="P95" s="196"/>
      <c r="Q95" s="196"/>
      <c r="R95" s="196"/>
      <c r="S95" s="196"/>
      <c r="T95" s="197"/>
      <c r="U95" s="10"/>
      <c r="V95" s="10"/>
      <c r="W95" s="10"/>
      <c r="X95" s="10"/>
      <c r="Y95" s="10"/>
      <c r="Z95" s="10"/>
      <c r="AA95" s="10"/>
      <c r="AB95" s="10"/>
      <c r="AC95" s="10"/>
      <c r="AD95" s="10"/>
      <c r="AE95" s="10"/>
      <c r="AT95" s="198" t="s">
        <v>137</v>
      </c>
      <c r="AU95" s="198" t="s">
        <v>72</v>
      </c>
      <c r="AV95" s="10" t="s">
        <v>80</v>
      </c>
      <c r="AW95" s="10" t="s">
        <v>33</v>
      </c>
      <c r="AX95" s="10" t="s">
        <v>72</v>
      </c>
      <c r="AY95" s="198" t="s">
        <v>136</v>
      </c>
    </row>
    <row r="96" s="10" customFormat="1">
      <c r="A96" s="10"/>
      <c r="B96" s="188"/>
      <c r="C96" s="189"/>
      <c r="D96" s="190" t="s">
        <v>137</v>
      </c>
      <c r="E96" s="191" t="s">
        <v>19</v>
      </c>
      <c r="F96" s="192" t="s">
        <v>684</v>
      </c>
      <c r="G96" s="189"/>
      <c r="H96" s="191" t="s">
        <v>19</v>
      </c>
      <c r="I96" s="193"/>
      <c r="J96" s="189"/>
      <c r="K96" s="189"/>
      <c r="L96" s="194"/>
      <c r="M96" s="195"/>
      <c r="N96" s="196"/>
      <c r="O96" s="196"/>
      <c r="P96" s="196"/>
      <c r="Q96" s="196"/>
      <c r="R96" s="196"/>
      <c r="S96" s="196"/>
      <c r="T96" s="197"/>
      <c r="U96" s="10"/>
      <c r="V96" s="10"/>
      <c r="W96" s="10"/>
      <c r="X96" s="10"/>
      <c r="Y96" s="10"/>
      <c r="Z96" s="10"/>
      <c r="AA96" s="10"/>
      <c r="AB96" s="10"/>
      <c r="AC96" s="10"/>
      <c r="AD96" s="10"/>
      <c r="AE96" s="10"/>
      <c r="AT96" s="198" t="s">
        <v>137</v>
      </c>
      <c r="AU96" s="198" t="s">
        <v>72</v>
      </c>
      <c r="AV96" s="10" t="s">
        <v>80</v>
      </c>
      <c r="AW96" s="10" t="s">
        <v>33</v>
      </c>
      <c r="AX96" s="10" t="s">
        <v>72</v>
      </c>
      <c r="AY96" s="198" t="s">
        <v>136</v>
      </c>
    </row>
    <row r="97" s="10" customFormat="1">
      <c r="A97" s="10"/>
      <c r="B97" s="188"/>
      <c r="C97" s="189"/>
      <c r="D97" s="190" t="s">
        <v>137</v>
      </c>
      <c r="E97" s="191" t="s">
        <v>19</v>
      </c>
      <c r="F97" s="192" t="s">
        <v>685</v>
      </c>
      <c r="G97" s="189"/>
      <c r="H97" s="191" t="s">
        <v>19</v>
      </c>
      <c r="I97" s="193"/>
      <c r="J97" s="189"/>
      <c r="K97" s="189"/>
      <c r="L97" s="194"/>
      <c r="M97" s="195"/>
      <c r="N97" s="196"/>
      <c r="O97" s="196"/>
      <c r="P97" s="196"/>
      <c r="Q97" s="196"/>
      <c r="R97" s="196"/>
      <c r="S97" s="196"/>
      <c r="T97" s="197"/>
      <c r="U97" s="10"/>
      <c r="V97" s="10"/>
      <c r="W97" s="10"/>
      <c r="X97" s="10"/>
      <c r="Y97" s="10"/>
      <c r="Z97" s="10"/>
      <c r="AA97" s="10"/>
      <c r="AB97" s="10"/>
      <c r="AC97" s="10"/>
      <c r="AD97" s="10"/>
      <c r="AE97" s="10"/>
      <c r="AT97" s="198" t="s">
        <v>137</v>
      </c>
      <c r="AU97" s="198" t="s">
        <v>72</v>
      </c>
      <c r="AV97" s="10" t="s">
        <v>80</v>
      </c>
      <c r="AW97" s="10" t="s">
        <v>33</v>
      </c>
      <c r="AX97" s="10" t="s">
        <v>72</v>
      </c>
      <c r="AY97" s="198" t="s">
        <v>136</v>
      </c>
    </row>
    <row r="98" s="11" customFormat="1">
      <c r="A98" s="11"/>
      <c r="B98" s="199"/>
      <c r="C98" s="200"/>
      <c r="D98" s="190" t="s">
        <v>137</v>
      </c>
      <c r="E98" s="201" t="s">
        <v>19</v>
      </c>
      <c r="F98" s="202" t="s">
        <v>686</v>
      </c>
      <c r="G98" s="200"/>
      <c r="H98" s="203">
        <v>35</v>
      </c>
      <c r="I98" s="204"/>
      <c r="J98" s="200"/>
      <c r="K98" s="200"/>
      <c r="L98" s="205"/>
      <c r="M98" s="206"/>
      <c r="N98" s="207"/>
      <c r="O98" s="207"/>
      <c r="P98" s="207"/>
      <c r="Q98" s="207"/>
      <c r="R98" s="207"/>
      <c r="S98" s="207"/>
      <c r="T98" s="208"/>
      <c r="U98" s="11"/>
      <c r="V98" s="11"/>
      <c r="W98" s="11"/>
      <c r="X98" s="11"/>
      <c r="Y98" s="11"/>
      <c r="Z98" s="11"/>
      <c r="AA98" s="11"/>
      <c r="AB98" s="11"/>
      <c r="AC98" s="11"/>
      <c r="AD98" s="11"/>
      <c r="AE98" s="11"/>
      <c r="AT98" s="209" t="s">
        <v>137</v>
      </c>
      <c r="AU98" s="209" t="s">
        <v>72</v>
      </c>
      <c r="AV98" s="11" t="s">
        <v>82</v>
      </c>
      <c r="AW98" s="11" t="s">
        <v>33</v>
      </c>
      <c r="AX98" s="11" t="s">
        <v>72</v>
      </c>
      <c r="AY98" s="209" t="s">
        <v>136</v>
      </c>
    </row>
    <row r="99" s="12" customFormat="1">
      <c r="A99" s="12"/>
      <c r="B99" s="210"/>
      <c r="C99" s="211"/>
      <c r="D99" s="190" t="s">
        <v>137</v>
      </c>
      <c r="E99" s="212" t="s">
        <v>19</v>
      </c>
      <c r="F99" s="213" t="s">
        <v>140</v>
      </c>
      <c r="G99" s="211"/>
      <c r="H99" s="214">
        <v>35</v>
      </c>
      <c r="I99" s="215"/>
      <c r="J99" s="211"/>
      <c r="K99" s="211"/>
      <c r="L99" s="216"/>
      <c r="M99" s="217"/>
      <c r="N99" s="218"/>
      <c r="O99" s="218"/>
      <c r="P99" s="218"/>
      <c r="Q99" s="218"/>
      <c r="R99" s="218"/>
      <c r="S99" s="218"/>
      <c r="T99" s="219"/>
      <c r="U99" s="12"/>
      <c r="V99" s="12"/>
      <c r="W99" s="12"/>
      <c r="X99" s="12"/>
      <c r="Y99" s="12"/>
      <c r="Z99" s="12"/>
      <c r="AA99" s="12"/>
      <c r="AB99" s="12"/>
      <c r="AC99" s="12"/>
      <c r="AD99" s="12"/>
      <c r="AE99" s="12"/>
      <c r="AT99" s="220" t="s">
        <v>137</v>
      </c>
      <c r="AU99" s="220" t="s">
        <v>72</v>
      </c>
      <c r="AV99" s="12" t="s">
        <v>135</v>
      </c>
      <c r="AW99" s="12" t="s">
        <v>33</v>
      </c>
      <c r="AX99" s="12" t="s">
        <v>80</v>
      </c>
      <c r="AY99" s="220" t="s">
        <v>136</v>
      </c>
    </row>
    <row r="100" s="2" customFormat="1" ht="16.5" customHeight="1">
      <c r="A100" s="37"/>
      <c r="B100" s="38"/>
      <c r="C100" s="175" t="s">
        <v>159</v>
      </c>
      <c r="D100" s="175" t="s">
        <v>130</v>
      </c>
      <c r="E100" s="176" t="s">
        <v>417</v>
      </c>
      <c r="F100" s="177" t="s">
        <v>418</v>
      </c>
      <c r="G100" s="178" t="s">
        <v>133</v>
      </c>
      <c r="H100" s="179">
        <v>60</v>
      </c>
      <c r="I100" s="180"/>
      <c r="J100" s="181">
        <f>ROUND(I100*H100,2)</f>
        <v>0</v>
      </c>
      <c r="K100" s="177" t="s">
        <v>134</v>
      </c>
      <c r="L100" s="43"/>
      <c r="M100" s="182" t="s">
        <v>19</v>
      </c>
      <c r="N100" s="183" t="s">
        <v>43</v>
      </c>
      <c r="O100" s="83"/>
      <c r="P100" s="184">
        <f>O100*H100</f>
        <v>0</v>
      </c>
      <c r="Q100" s="184">
        <v>0</v>
      </c>
      <c r="R100" s="184">
        <f>Q100*H100</f>
        <v>0</v>
      </c>
      <c r="S100" s="184">
        <v>0</v>
      </c>
      <c r="T100" s="185">
        <f>S100*H100</f>
        <v>0</v>
      </c>
      <c r="U100" s="37"/>
      <c r="V100" s="37"/>
      <c r="W100" s="37"/>
      <c r="X100" s="37"/>
      <c r="Y100" s="37"/>
      <c r="Z100" s="37"/>
      <c r="AA100" s="37"/>
      <c r="AB100" s="37"/>
      <c r="AC100" s="37"/>
      <c r="AD100" s="37"/>
      <c r="AE100" s="37"/>
      <c r="AR100" s="186" t="s">
        <v>135</v>
      </c>
      <c r="AT100" s="186" t="s">
        <v>130</v>
      </c>
      <c r="AU100" s="186" t="s">
        <v>72</v>
      </c>
      <c r="AY100" s="16" t="s">
        <v>136</v>
      </c>
      <c r="BE100" s="187">
        <f>IF(N100="základní",J100,0)</f>
        <v>0</v>
      </c>
      <c r="BF100" s="187">
        <f>IF(N100="snížená",J100,0)</f>
        <v>0</v>
      </c>
      <c r="BG100" s="187">
        <f>IF(N100="zákl. přenesená",J100,0)</f>
        <v>0</v>
      </c>
      <c r="BH100" s="187">
        <f>IF(N100="sníž. přenesená",J100,0)</f>
        <v>0</v>
      </c>
      <c r="BI100" s="187">
        <f>IF(N100="nulová",J100,0)</f>
        <v>0</v>
      </c>
      <c r="BJ100" s="16" t="s">
        <v>80</v>
      </c>
      <c r="BK100" s="187">
        <f>ROUND(I100*H100,2)</f>
        <v>0</v>
      </c>
      <c r="BL100" s="16" t="s">
        <v>135</v>
      </c>
      <c r="BM100" s="186" t="s">
        <v>139</v>
      </c>
    </row>
    <row r="101" s="10" customFormat="1">
      <c r="A101" s="10"/>
      <c r="B101" s="188"/>
      <c r="C101" s="189"/>
      <c r="D101" s="190" t="s">
        <v>137</v>
      </c>
      <c r="E101" s="191" t="s">
        <v>19</v>
      </c>
      <c r="F101" s="192" t="s">
        <v>687</v>
      </c>
      <c r="G101" s="189"/>
      <c r="H101" s="191" t="s">
        <v>19</v>
      </c>
      <c r="I101" s="193"/>
      <c r="J101" s="189"/>
      <c r="K101" s="189"/>
      <c r="L101" s="194"/>
      <c r="M101" s="195"/>
      <c r="N101" s="196"/>
      <c r="O101" s="196"/>
      <c r="P101" s="196"/>
      <c r="Q101" s="196"/>
      <c r="R101" s="196"/>
      <c r="S101" s="196"/>
      <c r="T101" s="197"/>
      <c r="U101" s="10"/>
      <c r="V101" s="10"/>
      <c r="W101" s="10"/>
      <c r="X101" s="10"/>
      <c r="Y101" s="10"/>
      <c r="Z101" s="10"/>
      <c r="AA101" s="10"/>
      <c r="AB101" s="10"/>
      <c r="AC101" s="10"/>
      <c r="AD101" s="10"/>
      <c r="AE101" s="10"/>
      <c r="AT101" s="198" t="s">
        <v>137</v>
      </c>
      <c r="AU101" s="198" t="s">
        <v>72</v>
      </c>
      <c r="AV101" s="10" t="s">
        <v>80</v>
      </c>
      <c r="AW101" s="10" t="s">
        <v>33</v>
      </c>
      <c r="AX101" s="10" t="s">
        <v>72</v>
      </c>
      <c r="AY101" s="198" t="s">
        <v>136</v>
      </c>
    </row>
    <row r="102" s="10" customFormat="1">
      <c r="A102" s="10"/>
      <c r="B102" s="188"/>
      <c r="C102" s="189"/>
      <c r="D102" s="190" t="s">
        <v>137</v>
      </c>
      <c r="E102" s="191" t="s">
        <v>19</v>
      </c>
      <c r="F102" s="192" t="s">
        <v>688</v>
      </c>
      <c r="G102" s="189"/>
      <c r="H102" s="191" t="s">
        <v>19</v>
      </c>
      <c r="I102" s="193"/>
      <c r="J102" s="189"/>
      <c r="K102" s="189"/>
      <c r="L102" s="194"/>
      <c r="M102" s="195"/>
      <c r="N102" s="196"/>
      <c r="O102" s="196"/>
      <c r="P102" s="196"/>
      <c r="Q102" s="196"/>
      <c r="R102" s="196"/>
      <c r="S102" s="196"/>
      <c r="T102" s="197"/>
      <c r="U102" s="10"/>
      <c r="V102" s="10"/>
      <c r="W102" s="10"/>
      <c r="X102" s="10"/>
      <c r="Y102" s="10"/>
      <c r="Z102" s="10"/>
      <c r="AA102" s="10"/>
      <c r="AB102" s="10"/>
      <c r="AC102" s="10"/>
      <c r="AD102" s="10"/>
      <c r="AE102" s="10"/>
      <c r="AT102" s="198" t="s">
        <v>137</v>
      </c>
      <c r="AU102" s="198" t="s">
        <v>72</v>
      </c>
      <c r="AV102" s="10" t="s">
        <v>80</v>
      </c>
      <c r="AW102" s="10" t="s">
        <v>33</v>
      </c>
      <c r="AX102" s="10" t="s">
        <v>72</v>
      </c>
      <c r="AY102" s="198" t="s">
        <v>136</v>
      </c>
    </row>
    <row r="103" s="11" customFormat="1">
      <c r="A103" s="11"/>
      <c r="B103" s="199"/>
      <c r="C103" s="200"/>
      <c r="D103" s="190" t="s">
        <v>137</v>
      </c>
      <c r="E103" s="201" t="s">
        <v>19</v>
      </c>
      <c r="F103" s="202" t="s">
        <v>689</v>
      </c>
      <c r="G103" s="200"/>
      <c r="H103" s="203">
        <v>60</v>
      </c>
      <c r="I103" s="204"/>
      <c r="J103" s="200"/>
      <c r="K103" s="200"/>
      <c r="L103" s="205"/>
      <c r="M103" s="206"/>
      <c r="N103" s="207"/>
      <c r="O103" s="207"/>
      <c r="P103" s="207"/>
      <c r="Q103" s="207"/>
      <c r="R103" s="207"/>
      <c r="S103" s="207"/>
      <c r="T103" s="208"/>
      <c r="U103" s="11"/>
      <c r="V103" s="11"/>
      <c r="W103" s="11"/>
      <c r="X103" s="11"/>
      <c r="Y103" s="11"/>
      <c r="Z103" s="11"/>
      <c r="AA103" s="11"/>
      <c r="AB103" s="11"/>
      <c r="AC103" s="11"/>
      <c r="AD103" s="11"/>
      <c r="AE103" s="11"/>
      <c r="AT103" s="209" t="s">
        <v>137</v>
      </c>
      <c r="AU103" s="209" t="s">
        <v>72</v>
      </c>
      <c r="AV103" s="11" t="s">
        <v>82</v>
      </c>
      <c r="AW103" s="11" t="s">
        <v>33</v>
      </c>
      <c r="AX103" s="11" t="s">
        <v>72</v>
      </c>
      <c r="AY103" s="209" t="s">
        <v>136</v>
      </c>
    </row>
    <row r="104" s="12" customFormat="1">
      <c r="A104" s="12"/>
      <c r="B104" s="210"/>
      <c r="C104" s="211"/>
      <c r="D104" s="190" t="s">
        <v>137</v>
      </c>
      <c r="E104" s="212" t="s">
        <v>19</v>
      </c>
      <c r="F104" s="213" t="s">
        <v>140</v>
      </c>
      <c r="G104" s="211"/>
      <c r="H104" s="214">
        <v>60</v>
      </c>
      <c r="I104" s="215"/>
      <c r="J104" s="211"/>
      <c r="K104" s="211"/>
      <c r="L104" s="216"/>
      <c r="M104" s="217"/>
      <c r="N104" s="218"/>
      <c r="O104" s="218"/>
      <c r="P104" s="218"/>
      <c r="Q104" s="218"/>
      <c r="R104" s="218"/>
      <c r="S104" s="218"/>
      <c r="T104" s="219"/>
      <c r="U104" s="12"/>
      <c r="V104" s="12"/>
      <c r="W104" s="12"/>
      <c r="X104" s="12"/>
      <c r="Y104" s="12"/>
      <c r="Z104" s="12"/>
      <c r="AA104" s="12"/>
      <c r="AB104" s="12"/>
      <c r="AC104" s="12"/>
      <c r="AD104" s="12"/>
      <c r="AE104" s="12"/>
      <c r="AT104" s="220" t="s">
        <v>137</v>
      </c>
      <c r="AU104" s="220" t="s">
        <v>72</v>
      </c>
      <c r="AV104" s="12" t="s">
        <v>135</v>
      </c>
      <c r="AW104" s="12" t="s">
        <v>33</v>
      </c>
      <c r="AX104" s="12" t="s">
        <v>80</v>
      </c>
      <c r="AY104" s="220" t="s">
        <v>136</v>
      </c>
    </row>
    <row r="105" s="2" customFormat="1" ht="16.5" customHeight="1">
      <c r="A105" s="37"/>
      <c r="B105" s="38"/>
      <c r="C105" s="175" t="s">
        <v>150</v>
      </c>
      <c r="D105" s="175" t="s">
        <v>130</v>
      </c>
      <c r="E105" s="176" t="s">
        <v>423</v>
      </c>
      <c r="F105" s="177" t="s">
        <v>424</v>
      </c>
      <c r="G105" s="178" t="s">
        <v>133</v>
      </c>
      <c r="H105" s="179">
        <v>46</v>
      </c>
      <c r="I105" s="180"/>
      <c r="J105" s="181">
        <f>ROUND(I105*H105,2)</f>
        <v>0</v>
      </c>
      <c r="K105" s="177" t="s">
        <v>134</v>
      </c>
      <c r="L105" s="43"/>
      <c r="M105" s="182" t="s">
        <v>19</v>
      </c>
      <c r="N105" s="183" t="s">
        <v>43</v>
      </c>
      <c r="O105" s="83"/>
      <c r="P105" s="184">
        <f>O105*H105</f>
        <v>0</v>
      </c>
      <c r="Q105" s="184">
        <v>0</v>
      </c>
      <c r="R105" s="184">
        <f>Q105*H105</f>
        <v>0</v>
      </c>
      <c r="S105" s="184">
        <v>0</v>
      </c>
      <c r="T105" s="185">
        <f>S105*H105</f>
        <v>0</v>
      </c>
      <c r="U105" s="37"/>
      <c r="V105" s="37"/>
      <c r="W105" s="37"/>
      <c r="X105" s="37"/>
      <c r="Y105" s="37"/>
      <c r="Z105" s="37"/>
      <c r="AA105" s="37"/>
      <c r="AB105" s="37"/>
      <c r="AC105" s="37"/>
      <c r="AD105" s="37"/>
      <c r="AE105" s="37"/>
      <c r="AR105" s="186" t="s">
        <v>135</v>
      </c>
      <c r="AT105" s="186" t="s">
        <v>130</v>
      </c>
      <c r="AU105" s="186" t="s">
        <v>72</v>
      </c>
      <c r="AY105" s="16" t="s">
        <v>136</v>
      </c>
      <c r="BE105" s="187">
        <f>IF(N105="základní",J105,0)</f>
        <v>0</v>
      </c>
      <c r="BF105" s="187">
        <f>IF(N105="snížená",J105,0)</f>
        <v>0</v>
      </c>
      <c r="BG105" s="187">
        <f>IF(N105="zákl. přenesená",J105,0)</f>
        <v>0</v>
      </c>
      <c r="BH105" s="187">
        <f>IF(N105="sníž. přenesená",J105,0)</f>
        <v>0</v>
      </c>
      <c r="BI105" s="187">
        <f>IF(N105="nulová",J105,0)</f>
        <v>0</v>
      </c>
      <c r="BJ105" s="16" t="s">
        <v>80</v>
      </c>
      <c r="BK105" s="187">
        <f>ROUND(I105*H105,2)</f>
        <v>0</v>
      </c>
      <c r="BL105" s="16" t="s">
        <v>135</v>
      </c>
      <c r="BM105" s="186" t="s">
        <v>167</v>
      </c>
    </row>
    <row r="106" s="10" customFormat="1">
      <c r="A106" s="10"/>
      <c r="B106" s="188"/>
      <c r="C106" s="189"/>
      <c r="D106" s="190" t="s">
        <v>137</v>
      </c>
      <c r="E106" s="191" t="s">
        <v>19</v>
      </c>
      <c r="F106" s="192" t="s">
        <v>690</v>
      </c>
      <c r="G106" s="189"/>
      <c r="H106" s="191" t="s">
        <v>19</v>
      </c>
      <c r="I106" s="193"/>
      <c r="J106" s="189"/>
      <c r="K106" s="189"/>
      <c r="L106" s="194"/>
      <c r="M106" s="195"/>
      <c r="N106" s="196"/>
      <c r="O106" s="196"/>
      <c r="P106" s="196"/>
      <c r="Q106" s="196"/>
      <c r="R106" s="196"/>
      <c r="S106" s="196"/>
      <c r="T106" s="197"/>
      <c r="U106" s="10"/>
      <c r="V106" s="10"/>
      <c r="W106" s="10"/>
      <c r="X106" s="10"/>
      <c r="Y106" s="10"/>
      <c r="Z106" s="10"/>
      <c r="AA106" s="10"/>
      <c r="AB106" s="10"/>
      <c r="AC106" s="10"/>
      <c r="AD106" s="10"/>
      <c r="AE106" s="10"/>
      <c r="AT106" s="198" t="s">
        <v>137</v>
      </c>
      <c r="AU106" s="198" t="s">
        <v>72</v>
      </c>
      <c r="AV106" s="10" t="s">
        <v>80</v>
      </c>
      <c r="AW106" s="10" t="s">
        <v>33</v>
      </c>
      <c r="AX106" s="10" t="s">
        <v>72</v>
      </c>
      <c r="AY106" s="198" t="s">
        <v>136</v>
      </c>
    </row>
    <row r="107" s="10" customFormat="1">
      <c r="A107" s="10"/>
      <c r="B107" s="188"/>
      <c r="C107" s="189"/>
      <c r="D107" s="190" t="s">
        <v>137</v>
      </c>
      <c r="E107" s="191" t="s">
        <v>19</v>
      </c>
      <c r="F107" s="192" t="s">
        <v>691</v>
      </c>
      <c r="G107" s="189"/>
      <c r="H107" s="191" t="s">
        <v>19</v>
      </c>
      <c r="I107" s="193"/>
      <c r="J107" s="189"/>
      <c r="K107" s="189"/>
      <c r="L107" s="194"/>
      <c r="M107" s="195"/>
      <c r="N107" s="196"/>
      <c r="O107" s="196"/>
      <c r="P107" s="196"/>
      <c r="Q107" s="196"/>
      <c r="R107" s="196"/>
      <c r="S107" s="196"/>
      <c r="T107" s="197"/>
      <c r="U107" s="10"/>
      <c r="V107" s="10"/>
      <c r="W107" s="10"/>
      <c r="X107" s="10"/>
      <c r="Y107" s="10"/>
      <c r="Z107" s="10"/>
      <c r="AA107" s="10"/>
      <c r="AB107" s="10"/>
      <c r="AC107" s="10"/>
      <c r="AD107" s="10"/>
      <c r="AE107" s="10"/>
      <c r="AT107" s="198" t="s">
        <v>137</v>
      </c>
      <c r="AU107" s="198" t="s">
        <v>72</v>
      </c>
      <c r="AV107" s="10" t="s">
        <v>80</v>
      </c>
      <c r="AW107" s="10" t="s">
        <v>33</v>
      </c>
      <c r="AX107" s="10" t="s">
        <v>72</v>
      </c>
      <c r="AY107" s="198" t="s">
        <v>136</v>
      </c>
    </row>
    <row r="108" s="11" customFormat="1">
      <c r="A108" s="11"/>
      <c r="B108" s="199"/>
      <c r="C108" s="200"/>
      <c r="D108" s="190" t="s">
        <v>137</v>
      </c>
      <c r="E108" s="201" t="s">
        <v>19</v>
      </c>
      <c r="F108" s="202" t="s">
        <v>692</v>
      </c>
      <c r="G108" s="200"/>
      <c r="H108" s="203">
        <v>46</v>
      </c>
      <c r="I108" s="204"/>
      <c r="J108" s="200"/>
      <c r="K108" s="200"/>
      <c r="L108" s="205"/>
      <c r="M108" s="206"/>
      <c r="N108" s="207"/>
      <c r="O108" s="207"/>
      <c r="P108" s="207"/>
      <c r="Q108" s="207"/>
      <c r="R108" s="207"/>
      <c r="S108" s="207"/>
      <c r="T108" s="208"/>
      <c r="U108" s="11"/>
      <c r="V108" s="11"/>
      <c r="W108" s="11"/>
      <c r="X108" s="11"/>
      <c r="Y108" s="11"/>
      <c r="Z108" s="11"/>
      <c r="AA108" s="11"/>
      <c r="AB108" s="11"/>
      <c r="AC108" s="11"/>
      <c r="AD108" s="11"/>
      <c r="AE108" s="11"/>
      <c r="AT108" s="209" t="s">
        <v>137</v>
      </c>
      <c r="AU108" s="209" t="s">
        <v>72</v>
      </c>
      <c r="AV108" s="11" t="s">
        <v>82</v>
      </c>
      <c r="AW108" s="11" t="s">
        <v>33</v>
      </c>
      <c r="AX108" s="11" t="s">
        <v>72</v>
      </c>
      <c r="AY108" s="209" t="s">
        <v>136</v>
      </c>
    </row>
    <row r="109" s="12" customFormat="1">
      <c r="A109" s="12"/>
      <c r="B109" s="210"/>
      <c r="C109" s="211"/>
      <c r="D109" s="190" t="s">
        <v>137</v>
      </c>
      <c r="E109" s="212" t="s">
        <v>19</v>
      </c>
      <c r="F109" s="213" t="s">
        <v>140</v>
      </c>
      <c r="G109" s="211"/>
      <c r="H109" s="214">
        <v>46</v>
      </c>
      <c r="I109" s="215"/>
      <c r="J109" s="211"/>
      <c r="K109" s="211"/>
      <c r="L109" s="216"/>
      <c r="M109" s="217"/>
      <c r="N109" s="218"/>
      <c r="O109" s="218"/>
      <c r="P109" s="218"/>
      <c r="Q109" s="218"/>
      <c r="R109" s="218"/>
      <c r="S109" s="218"/>
      <c r="T109" s="219"/>
      <c r="U109" s="12"/>
      <c r="V109" s="12"/>
      <c r="W109" s="12"/>
      <c r="X109" s="12"/>
      <c r="Y109" s="12"/>
      <c r="Z109" s="12"/>
      <c r="AA109" s="12"/>
      <c r="AB109" s="12"/>
      <c r="AC109" s="12"/>
      <c r="AD109" s="12"/>
      <c r="AE109" s="12"/>
      <c r="AT109" s="220" t="s">
        <v>137</v>
      </c>
      <c r="AU109" s="220" t="s">
        <v>72</v>
      </c>
      <c r="AV109" s="12" t="s">
        <v>135</v>
      </c>
      <c r="AW109" s="12" t="s">
        <v>33</v>
      </c>
      <c r="AX109" s="12" t="s">
        <v>80</v>
      </c>
      <c r="AY109" s="220" t="s">
        <v>136</v>
      </c>
    </row>
    <row r="110" s="2" customFormat="1" ht="16.5" customHeight="1">
      <c r="A110" s="37"/>
      <c r="B110" s="38"/>
      <c r="C110" s="175" t="s">
        <v>169</v>
      </c>
      <c r="D110" s="175" t="s">
        <v>130</v>
      </c>
      <c r="E110" s="176" t="s">
        <v>431</v>
      </c>
      <c r="F110" s="177" t="s">
        <v>432</v>
      </c>
      <c r="G110" s="178" t="s">
        <v>133</v>
      </c>
      <c r="H110" s="179">
        <v>10</v>
      </c>
      <c r="I110" s="180"/>
      <c r="J110" s="181">
        <f>ROUND(I110*H110,2)</f>
        <v>0</v>
      </c>
      <c r="K110" s="177" t="s">
        <v>134</v>
      </c>
      <c r="L110" s="43"/>
      <c r="M110" s="182" t="s">
        <v>19</v>
      </c>
      <c r="N110" s="183" t="s">
        <v>43</v>
      </c>
      <c r="O110" s="83"/>
      <c r="P110" s="184">
        <f>O110*H110</f>
        <v>0</v>
      </c>
      <c r="Q110" s="184">
        <v>0</v>
      </c>
      <c r="R110" s="184">
        <f>Q110*H110</f>
        <v>0</v>
      </c>
      <c r="S110" s="184">
        <v>0</v>
      </c>
      <c r="T110" s="185">
        <f>S110*H110</f>
        <v>0</v>
      </c>
      <c r="U110" s="37"/>
      <c r="V110" s="37"/>
      <c r="W110" s="37"/>
      <c r="X110" s="37"/>
      <c r="Y110" s="37"/>
      <c r="Z110" s="37"/>
      <c r="AA110" s="37"/>
      <c r="AB110" s="37"/>
      <c r="AC110" s="37"/>
      <c r="AD110" s="37"/>
      <c r="AE110" s="37"/>
      <c r="AR110" s="186" t="s">
        <v>135</v>
      </c>
      <c r="AT110" s="186" t="s">
        <v>130</v>
      </c>
      <c r="AU110" s="186" t="s">
        <v>72</v>
      </c>
      <c r="AY110" s="16" t="s">
        <v>136</v>
      </c>
      <c r="BE110" s="187">
        <f>IF(N110="základní",J110,0)</f>
        <v>0</v>
      </c>
      <c r="BF110" s="187">
        <f>IF(N110="snížená",J110,0)</f>
        <v>0</v>
      </c>
      <c r="BG110" s="187">
        <f>IF(N110="zákl. přenesená",J110,0)</f>
        <v>0</v>
      </c>
      <c r="BH110" s="187">
        <f>IF(N110="sníž. přenesená",J110,0)</f>
        <v>0</v>
      </c>
      <c r="BI110" s="187">
        <f>IF(N110="nulová",J110,0)</f>
        <v>0</v>
      </c>
      <c r="BJ110" s="16" t="s">
        <v>80</v>
      </c>
      <c r="BK110" s="187">
        <f>ROUND(I110*H110,2)</f>
        <v>0</v>
      </c>
      <c r="BL110" s="16" t="s">
        <v>135</v>
      </c>
      <c r="BM110" s="186" t="s">
        <v>172</v>
      </c>
    </row>
    <row r="111" s="10" customFormat="1">
      <c r="A111" s="10"/>
      <c r="B111" s="188"/>
      <c r="C111" s="189"/>
      <c r="D111" s="190" t="s">
        <v>137</v>
      </c>
      <c r="E111" s="191" t="s">
        <v>19</v>
      </c>
      <c r="F111" s="192" t="s">
        <v>693</v>
      </c>
      <c r="G111" s="189"/>
      <c r="H111" s="191" t="s">
        <v>19</v>
      </c>
      <c r="I111" s="193"/>
      <c r="J111" s="189"/>
      <c r="K111" s="189"/>
      <c r="L111" s="194"/>
      <c r="M111" s="195"/>
      <c r="N111" s="196"/>
      <c r="O111" s="196"/>
      <c r="P111" s="196"/>
      <c r="Q111" s="196"/>
      <c r="R111" s="196"/>
      <c r="S111" s="196"/>
      <c r="T111" s="197"/>
      <c r="U111" s="10"/>
      <c r="V111" s="10"/>
      <c r="W111" s="10"/>
      <c r="X111" s="10"/>
      <c r="Y111" s="10"/>
      <c r="Z111" s="10"/>
      <c r="AA111" s="10"/>
      <c r="AB111" s="10"/>
      <c r="AC111" s="10"/>
      <c r="AD111" s="10"/>
      <c r="AE111" s="10"/>
      <c r="AT111" s="198" t="s">
        <v>137</v>
      </c>
      <c r="AU111" s="198" t="s">
        <v>72</v>
      </c>
      <c r="AV111" s="10" t="s">
        <v>80</v>
      </c>
      <c r="AW111" s="10" t="s">
        <v>33</v>
      </c>
      <c r="AX111" s="10" t="s">
        <v>72</v>
      </c>
      <c r="AY111" s="198" t="s">
        <v>136</v>
      </c>
    </row>
    <row r="112" s="10" customFormat="1">
      <c r="A112" s="10"/>
      <c r="B112" s="188"/>
      <c r="C112" s="189"/>
      <c r="D112" s="190" t="s">
        <v>137</v>
      </c>
      <c r="E112" s="191" t="s">
        <v>19</v>
      </c>
      <c r="F112" s="192" t="s">
        <v>694</v>
      </c>
      <c r="G112" s="189"/>
      <c r="H112" s="191" t="s">
        <v>19</v>
      </c>
      <c r="I112" s="193"/>
      <c r="J112" s="189"/>
      <c r="K112" s="189"/>
      <c r="L112" s="194"/>
      <c r="M112" s="195"/>
      <c r="N112" s="196"/>
      <c r="O112" s="196"/>
      <c r="P112" s="196"/>
      <c r="Q112" s="196"/>
      <c r="R112" s="196"/>
      <c r="S112" s="196"/>
      <c r="T112" s="197"/>
      <c r="U112" s="10"/>
      <c r="V112" s="10"/>
      <c r="W112" s="10"/>
      <c r="X112" s="10"/>
      <c r="Y112" s="10"/>
      <c r="Z112" s="10"/>
      <c r="AA112" s="10"/>
      <c r="AB112" s="10"/>
      <c r="AC112" s="10"/>
      <c r="AD112" s="10"/>
      <c r="AE112" s="10"/>
      <c r="AT112" s="198" t="s">
        <v>137</v>
      </c>
      <c r="AU112" s="198" t="s">
        <v>72</v>
      </c>
      <c r="AV112" s="10" t="s">
        <v>80</v>
      </c>
      <c r="AW112" s="10" t="s">
        <v>33</v>
      </c>
      <c r="AX112" s="10" t="s">
        <v>72</v>
      </c>
      <c r="AY112" s="198" t="s">
        <v>136</v>
      </c>
    </row>
    <row r="113" s="11" customFormat="1">
      <c r="A113" s="11"/>
      <c r="B113" s="199"/>
      <c r="C113" s="200"/>
      <c r="D113" s="190" t="s">
        <v>137</v>
      </c>
      <c r="E113" s="201" t="s">
        <v>19</v>
      </c>
      <c r="F113" s="202" t="s">
        <v>695</v>
      </c>
      <c r="G113" s="200"/>
      <c r="H113" s="203">
        <v>10</v>
      </c>
      <c r="I113" s="204"/>
      <c r="J113" s="200"/>
      <c r="K113" s="200"/>
      <c r="L113" s="205"/>
      <c r="M113" s="206"/>
      <c r="N113" s="207"/>
      <c r="O113" s="207"/>
      <c r="P113" s="207"/>
      <c r="Q113" s="207"/>
      <c r="R113" s="207"/>
      <c r="S113" s="207"/>
      <c r="T113" s="208"/>
      <c r="U113" s="11"/>
      <c r="V113" s="11"/>
      <c r="W113" s="11"/>
      <c r="X113" s="11"/>
      <c r="Y113" s="11"/>
      <c r="Z113" s="11"/>
      <c r="AA113" s="11"/>
      <c r="AB113" s="11"/>
      <c r="AC113" s="11"/>
      <c r="AD113" s="11"/>
      <c r="AE113" s="11"/>
      <c r="AT113" s="209" t="s">
        <v>137</v>
      </c>
      <c r="AU113" s="209" t="s">
        <v>72</v>
      </c>
      <c r="AV113" s="11" t="s">
        <v>82</v>
      </c>
      <c r="AW113" s="11" t="s">
        <v>33</v>
      </c>
      <c r="AX113" s="11" t="s">
        <v>72</v>
      </c>
      <c r="AY113" s="209" t="s">
        <v>136</v>
      </c>
    </row>
    <row r="114" s="12" customFormat="1">
      <c r="A114" s="12"/>
      <c r="B114" s="210"/>
      <c r="C114" s="211"/>
      <c r="D114" s="190" t="s">
        <v>137</v>
      </c>
      <c r="E114" s="212" t="s">
        <v>19</v>
      </c>
      <c r="F114" s="213" t="s">
        <v>140</v>
      </c>
      <c r="G114" s="211"/>
      <c r="H114" s="214">
        <v>10</v>
      </c>
      <c r="I114" s="215"/>
      <c r="J114" s="211"/>
      <c r="K114" s="211"/>
      <c r="L114" s="216"/>
      <c r="M114" s="217"/>
      <c r="N114" s="218"/>
      <c r="O114" s="218"/>
      <c r="P114" s="218"/>
      <c r="Q114" s="218"/>
      <c r="R114" s="218"/>
      <c r="S114" s="218"/>
      <c r="T114" s="219"/>
      <c r="U114" s="12"/>
      <c r="V114" s="12"/>
      <c r="W114" s="12"/>
      <c r="X114" s="12"/>
      <c r="Y114" s="12"/>
      <c r="Z114" s="12"/>
      <c r="AA114" s="12"/>
      <c r="AB114" s="12"/>
      <c r="AC114" s="12"/>
      <c r="AD114" s="12"/>
      <c r="AE114" s="12"/>
      <c r="AT114" s="220" t="s">
        <v>137</v>
      </c>
      <c r="AU114" s="220" t="s">
        <v>72</v>
      </c>
      <c r="AV114" s="12" t="s">
        <v>135</v>
      </c>
      <c r="AW114" s="12" t="s">
        <v>33</v>
      </c>
      <c r="AX114" s="12" t="s">
        <v>80</v>
      </c>
      <c r="AY114" s="220" t="s">
        <v>136</v>
      </c>
    </row>
    <row r="115" s="2" customFormat="1" ht="55.5" customHeight="1">
      <c r="A115" s="37"/>
      <c r="B115" s="38"/>
      <c r="C115" s="175" t="s">
        <v>174</v>
      </c>
      <c r="D115" s="175" t="s">
        <v>130</v>
      </c>
      <c r="E115" s="176" t="s">
        <v>437</v>
      </c>
      <c r="F115" s="177" t="s">
        <v>438</v>
      </c>
      <c r="G115" s="178" t="s">
        <v>133</v>
      </c>
      <c r="H115" s="179">
        <v>12</v>
      </c>
      <c r="I115" s="180"/>
      <c r="J115" s="181">
        <f>ROUND(I115*H115,2)</f>
        <v>0</v>
      </c>
      <c r="K115" s="177" t="s">
        <v>134</v>
      </c>
      <c r="L115" s="43"/>
      <c r="M115" s="182" t="s">
        <v>19</v>
      </c>
      <c r="N115" s="183" t="s">
        <v>43</v>
      </c>
      <c r="O115" s="83"/>
      <c r="P115" s="184">
        <f>O115*H115</f>
        <v>0</v>
      </c>
      <c r="Q115" s="184">
        <v>0</v>
      </c>
      <c r="R115" s="184">
        <f>Q115*H115</f>
        <v>0</v>
      </c>
      <c r="S115" s="184">
        <v>0</v>
      </c>
      <c r="T115" s="185">
        <f>S115*H115</f>
        <v>0</v>
      </c>
      <c r="U115" s="37"/>
      <c r="V115" s="37"/>
      <c r="W115" s="37"/>
      <c r="X115" s="37"/>
      <c r="Y115" s="37"/>
      <c r="Z115" s="37"/>
      <c r="AA115" s="37"/>
      <c r="AB115" s="37"/>
      <c r="AC115" s="37"/>
      <c r="AD115" s="37"/>
      <c r="AE115" s="37"/>
      <c r="AR115" s="186" t="s">
        <v>135</v>
      </c>
      <c r="AT115" s="186" t="s">
        <v>130</v>
      </c>
      <c r="AU115" s="186" t="s">
        <v>72</v>
      </c>
      <c r="AY115" s="16" t="s">
        <v>136</v>
      </c>
      <c r="BE115" s="187">
        <f>IF(N115="základní",J115,0)</f>
        <v>0</v>
      </c>
      <c r="BF115" s="187">
        <f>IF(N115="snížená",J115,0)</f>
        <v>0</v>
      </c>
      <c r="BG115" s="187">
        <f>IF(N115="zákl. přenesená",J115,0)</f>
        <v>0</v>
      </c>
      <c r="BH115" s="187">
        <f>IF(N115="sníž. přenesená",J115,0)</f>
        <v>0</v>
      </c>
      <c r="BI115" s="187">
        <f>IF(N115="nulová",J115,0)</f>
        <v>0</v>
      </c>
      <c r="BJ115" s="16" t="s">
        <v>80</v>
      </c>
      <c r="BK115" s="187">
        <f>ROUND(I115*H115,2)</f>
        <v>0</v>
      </c>
      <c r="BL115" s="16" t="s">
        <v>135</v>
      </c>
      <c r="BM115" s="186" t="s">
        <v>177</v>
      </c>
    </row>
    <row r="116" s="10" customFormat="1">
      <c r="A116" s="10"/>
      <c r="B116" s="188"/>
      <c r="C116" s="189"/>
      <c r="D116" s="190" t="s">
        <v>137</v>
      </c>
      <c r="E116" s="191" t="s">
        <v>19</v>
      </c>
      <c r="F116" s="192" t="s">
        <v>696</v>
      </c>
      <c r="G116" s="189"/>
      <c r="H116" s="191" t="s">
        <v>19</v>
      </c>
      <c r="I116" s="193"/>
      <c r="J116" s="189"/>
      <c r="K116" s="189"/>
      <c r="L116" s="194"/>
      <c r="M116" s="195"/>
      <c r="N116" s="196"/>
      <c r="O116" s="196"/>
      <c r="P116" s="196"/>
      <c r="Q116" s="196"/>
      <c r="R116" s="196"/>
      <c r="S116" s="196"/>
      <c r="T116" s="197"/>
      <c r="U116" s="10"/>
      <c r="V116" s="10"/>
      <c r="W116" s="10"/>
      <c r="X116" s="10"/>
      <c r="Y116" s="10"/>
      <c r="Z116" s="10"/>
      <c r="AA116" s="10"/>
      <c r="AB116" s="10"/>
      <c r="AC116" s="10"/>
      <c r="AD116" s="10"/>
      <c r="AE116" s="10"/>
      <c r="AT116" s="198" t="s">
        <v>137</v>
      </c>
      <c r="AU116" s="198" t="s">
        <v>72</v>
      </c>
      <c r="AV116" s="10" t="s">
        <v>80</v>
      </c>
      <c r="AW116" s="10" t="s">
        <v>33</v>
      </c>
      <c r="AX116" s="10" t="s">
        <v>72</v>
      </c>
      <c r="AY116" s="198" t="s">
        <v>136</v>
      </c>
    </row>
    <row r="117" s="10" customFormat="1">
      <c r="A117" s="10"/>
      <c r="B117" s="188"/>
      <c r="C117" s="189"/>
      <c r="D117" s="190" t="s">
        <v>137</v>
      </c>
      <c r="E117" s="191" t="s">
        <v>19</v>
      </c>
      <c r="F117" s="192" t="s">
        <v>697</v>
      </c>
      <c r="G117" s="189"/>
      <c r="H117" s="191" t="s">
        <v>19</v>
      </c>
      <c r="I117" s="193"/>
      <c r="J117" s="189"/>
      <c r="K117" s="189"/>
      <c r="L117" s="194"/>
      <c r="M117" s="195"/>
      <c r="N117" s="196"/>
      <c r="O117" s="196"/>
      <c r="P117" s="196"/>
      <c r="Q117" s="196"/>
      <c r="R117" s="196"/>
      <c r="S117" s="196"/>
      <c r="T117" s="197"/>
      <c r="U117" s="10"/>
      <c r="V117" s="10"/>
      <c r="W117" s="10"/>
      <c r="X117" s="10"/>
      <c r="Y117" s="10"/>
      <c r="Z117" s="10"/>
      <c r="AA117" s="10"/>
      <c r="AB117" s="10"/>
      <c r="AC117" s="10"/>
      <c r="AD117" s="10"/>
      <c r="AE117" s="10"/>
      <c r="AT117" s="198" t="s">
        <v>137</v>
      </c>
      <c r="AU117" s="198" t="s">
        <v>72</v>
      </c>
      <c r="AV117" s="10" t="s">
        <v>80</v>
      </c>
      <c r="AW117" s="10" t="s">
        <v>33</v>
      </c>
      <c r="AX117" s="10" t="s">
        <v>72</v>
      </c>
      <c r="AY117" s="198" t="s">
        <v>136</v>
      </c>
    </row>
    <row r="118" s="11" customFormat="1">
      <c r="A118" s="11"/>
      <c r="B118" s="199"/>
      <c r="C118" s="200"/>
      <c r="D118" s="190" t="s">
        <v>137</v>
      </c>
      <c r="E118" s="201" t="s">
        <v>19</v>
      </c>
      <c r="F118" s="202" t="s">
        <v>698</v>
      </c>
      <c r="G118" s="200"/>
      <c r="H118" s="203">
        <v>12</v>
      </c>
      <c r="I118" s="204"/>
      <c r="J118" s="200"/>
      <c r="K118" s="200"/>
      <c r="L118" s="205"/>
      <c r="M118" s="206"/>
      <c r="N118" s="207"/>
      <c r="O118" s="207"/>
      <c r="P118" s="207"/>
      <c r="Q118" s="207"/>
      <c r="R118" s="207"/>
      <c r="S118" s="207"/>
      <c r="T118" s="208"/>
      <c r="U118" s="11"/>
      <c r="V118" s="11"/>
      <c r="W118" s="11"/>
      <c r="X118" s="11"/>
      <c r="Y118" s="11"/>
      <c r="Z118" s="11"/>
      <c r="AA118" s="11"/>
      <c r="AB118" s="11"/>
      <c r="AC118" s="11"/>
      <c r="AD118" s="11"/>
      <c r="AE118" s="11"/>
      <c r="AT118" s="209" t="s">
        <v>137</v>
      </c>
      <c r="AU118" s="209" t="s">
        <v>72</v>
      </c>
      <c r="AV118" s="11" t="s">
        <v>82</v>
      </c>
      <c r="AW118" s="11" t="s">
        <v>33</v>
      </c>
      <c r="AX118" s="11" t="s">
        <v>72</v>
      </c>
      <c r="AY118" s="209" t="s">
        <v>136</v>
      </c>
    </row>
    <row r="119" s="12" customFormat="1">
      <c r="A119" s="12"/>
      <c r="B119" s="210"/>
      <c r="C119" s="211"/>
      <c r="D119" s="190" t="s">
        <v>137</v>
      </c>
      <c r="E119" s="212" t="s">
        <v>19</v>
      </c>
      <c r="F119" s="213" t="s">
        <v>140</v>
      </c>
      <c r="G119" s="211"/>
      <c r="H119" s="214">
        <v>12</v>
      </c>
      <c r="I119" s="215"/>
      <c r="J119" s="211"/>
      <c r="K119" s="211"/>
      <c r="L119" s="216"/>
      <c r="M119" s="217"/>
      <c r="N119" s="218"/>
      <c r="O119" s="218"/>
      <c r="P119" s="218"/>
      <c r="Q119" s="218"/>
      <c r="R119" s="218"/>
      <c r="S119" s="218"/>
      <c r="T119" s="219"/>
      <c r="U119" s="12"/>
      <c r="V119" s="12"/>
      <c r="W119" s="12"/>
      <c r="X119" s="12"/>
      <c r="Y119" s="12"/>
      <c r="Z119" s="12"/>
      <c r="AA119" s="12"/>
      <c r="AB119" s="12"/>
      <c r="AC119" s="12"/>
      <c r="AD119" s="12"/>
      <c r="AE119" s="12"/>
      <c r="AT119" s="220" t="s">
        <v>137</v>
      </c>
      <c r="AU119" s="220" t="s">
        <v>72</v>
      </c>
      <c r="AV119" s="12" t="s">
        <v>135</v>
      </c>
      <c r="AW119" s="12" t="s">
        <v>33</v>
      </c>
      <c r="AX119" s="12" t="s">
        <v>80</v>
      </c>
      <c r="AY119" s="220" t="s">
        <v>136</v>
      </c>
    </row>
    <row r="120" s="2" customFormat="1" ht="16.5" customHeight="1">
      <c r="A120" s="37"/>
      <c r="B120" s="38"/>
      <c r="C120" s="175" t="s">
        <v>179</v>
      </c>
      <c r="D120" s="175" t="s">
        <v>130</v>
      </c>
      <c r="E120" s="176" t="s">
        <v>440</v>
      </c>
      <c r="F120" s="177" t="s">
        <v>441</v>
      </c>
      <c r="G120" s="178" t="s">
        <v>133</v>
      </c>
      <c r="H120" s="179">
        <v>20</v>
      </c>
      <c r="I120" s="180"/>
      <c r="J120" s="181">
        <f>ROUND(I120*H120,2)</f>
        <v>0</v>
      </c>
      <c r="K120" s="177" t="s">
        <v>134</v>
      </c>
      <c r="L120" s="43"/>
      <c r="M120" s="182" t="s">
        <v>19</v>
      </c>
      <c r="N120" s="183" t="s">
        <v>43</v>
      </c>
      <c r="O120" s="83"/>
      <c r="P120" s="184">
        <f>O120*H120</f>
        <v>0</v>
      </c>
      <c r="Q120" s="184">
        <v>0</v>
      </c>
      <c r="R120" s="184">
        <f>Q120*H120</f>
        <v>0</v>
      </c>
      <c r="S120" s="184">
        <v>0</v>
      </c>
      <c r="T120" s="185">
        <f>S120*H120</f>
        <v>0</v>
      </c>
      <c r="U120" s="37"/>
      <c r="V120" s="37"/>
      <c r="W120" s="37"/>
      <c r="X120" s="37"/>
      <c r="Y120" s="37"/>
      <c r="Z120" s="37"/>
      <c r="AA120" s="37"/>
      <c r="AB120" s="37"/>
      <c r="AC120" s="37"/>
      <c r="AD120" s="37"/>
      <c r="AE120" s="37"/>
      <c r="AR120" s="186" t="s">
        <v>135</v>
      </c>
      <c r="AT120" s="186" t="s">
        <v>130</v>
      </c>
      <c r="AU120" s="186" t="s">
        <v>72</v>
      </c>
      <c r="AY120" s="16" t="s">
        <v>136</v>
      </c>
      <c r="BE120" s="187">
        <f>IF(N120="základní",J120,0)</f>
        <v>0</v>
      </c>
      <c r="BF120" s="187">
        <f>IF(N120="snížená",J120,0)</f>
        <v>0</v>
      </c>
      <c r="BG120" s="187">
        <f>IF(N120="zákl. přenesená",J120,0)</f>
        <v>0</v>
      </c>
      <c r="BH120" s="187">
        <f>IF(N120="sníž. přenesená",J120,0)</f>
        <v>0</v>
      </c>
      <c r="BI120" s="187">
        <f>IF(N120="nulová",J120,0)</f>
        <v>0</v>
      </c>
      <c r="BJ120" s="16" t="s">
        <v>80</v>
      </c>
      <c r="BK120" s="187">
        <f>ROUND(I120*H120,2)</f>
        <v>0</v>
      </c>
      <c r="BL120" s="16" t="s">
        <v>135</v>
      </c>
      <c r="BM120" s="186" t="s">
        <v>183</v>
      </c>
    </row>
    <row r="121" s="10" customFormat="1">
      <c r="A121" s="10"/>
      <c r="B121" s="188"/>
      <c r="C121" s="189"/>
      <c r="D121" s="190" t="s">
        <v>137</v>
      </c>
      <c r="E121" s="191" t="s">
        <v>19</v>
      </c>
      <c r="F121" s="192" t="s">
        <v>699</v>
      </c>
      <c r="G121" s="189"/>
      <c r="H121" s="191" t="s">
        <v>19</v>
      </c>
      <c r="I121" s="193"/>
      <c r="J121" s="189"/>
      <c r="K121" s="189"/>
      <c r="L121" s="194"/>
      <c r="M121" s="195"/>
      <c r="N121" s="196"/>
      <c r="O121" s="196"/>
      <c r="P121" s="196"/>
      <c r="Q121" s="196"/>
      <c r="R121" s="196"/>
      <c r="S121" s="196"/>
      <c r="T121" s="197"/>
      <c r="U121" s="10"/>
      <c r="V121" s="10"/>
      <c r="W121" s="10"/>
      <c r="X121" s="10"/>
      <c r="Y121" s="10"/>
      <c r="Z121" s="10"/>
      <c r="AA121" s="10"/>
      <c r="AB121" s="10"/>
      <c r="AC121" s="10"/>
      <c r="AD121" s="10"/>
      <c r="AE121" s="10"/>
      <c r="AT121" s="198" t="s">
        <v>137</v>
      </c>
      <c r="AU121" s="198" t="s">
        <v>72</v>
      </c>
      <c r="AV121" s="10" t="s">
        <v>80</v>
      </c>
      <c r="AW121" s="10" t="s">
        <v>33</v>
      </c>
      <c r="AX121" s="10" t="s">
        <v>72</v>
      </c>
      <c r="AY121" s="198" t="s">
        <v>136</v>
      </c>
    </row>
    <row r="122" s="10" customFormat="1">
      <c r="A122" s="10"/>
      <c r="B122" s="188"/>
      <c r="C122" s="189"/>
      <c r="D122" s="190" t="s">
        <v>137</v>
      </c>
      <c r="E122" s="191" t="s">
        <v>19</v>
      </c>
      <c r="F122" s="192" t="s">
        <v>700</v>
      </c>
      <c r="G122" s="189"/>
      <c r="H122" s="191" t="s">
        <v>19</v>
      </c>
      <c r="I122" s="193"/>
      <c r="J122" s="189"/>
      <c r="K122" s="189"/>
      <c r="L122" s="194"/>
      <c r="M122" s="195"/>
      <c r="N122" s="196"/>
      <c r="O122" s="196"/>
      <c r="P122" s="196"/>
      <c r="Q122" s="196"/>
      <c r="R122" s="196"/>
      <c r="S122" s="196"/>
      <c r="T122" s="197"/>
      <c r="U122" s="10"/>
      <c r="V122" s="10"/>
      <c r="W122" s="10"/>
      <c r="X122" s="10"/>
      <c r="Y122" s="10"/>
      <c r="Z122" s="10"/>
      <c r="AA122" s="10"/>
      <c r="AB122" s="10"/>
      <c r="AC122" s="10"/>
      <c r="AD122" s="10"/>
      <c r="AE122" s="10"/>
      <c r="AT122" s="198" t="s">
        <v>137</v>
      </c>
      <c r="AU122" s="198" t="s">
        <v>72</v>
      </c>
      <c r="AV122" s="10" t="s">
        <v>80</v>
      </c>
      <c r="AW122" s="10" t="s">
        <v>33</v>
      </c>
      <c r="AX122" s="10" t="s">
        <v>72</v>
      </c>
      <c r="AY122" s="198" t="s">
        <v>136</v>
      </c>
    </row>
    <row r="123" s="11" customFormat="1">
      <c r="A123" s="11"/>
      <c r="B123" s="199"/>
      <c r="C123" s="200"/>
      <c r="D123" s="190" t="s">
        <v>137</v>
      </c>
      <c r="E123" s="201" t="s">
        <v>19</v>
      </c>
      <c r="F123" s="202" t="s">
        <v>701</v>
      </c>
      <c r="G123" s="200"/>
      <c r="H123" s="203">
        <v>20</v>
      </c>
      <c r="I123" s="204"/>
      <c r="J123" s="200"/>
      <c r="K123" s="200"/>
      <c r="L123" s="205"/>
      <c r="M123" s="206"/>
      <c r="N123" s="207"/>
      <c r="O123" s="207"/>
      <c r="P123" s="207"/>
      <c r="Q123" s="207"/>
      <c r="R123" s="207"/>
      <c r="S123" s="207"/>
      <c r="T123" s="208"/>
      <c r="U123" s="11"/>
      <c r="V123" s="11"/>
      <c r="W123" s="11"/>
      <c r="X123" s="11"/>
      <c r="Y123" s="11"/>
      <c r="Z123" s="11"/>
      <c r="AA123" s="11"/>
      <c r="AB123" s="11"/>
      <c r="AC123" s="11"/>
      <c r="AD123" s="11"/>
      <c r="AE123" s="11"/>
      <c r="AT123" s="209" t="s">
        <v>137</v>
      </c>
      <c r="AU123" s="209" t="s">
        <v>72</v>
      </c>
      <c r="AV123" s="11" t="s">
        <v>82</v>
      </c>
      <c r="AW123" s="11" t="s">
        <v>33</v>
      </c>
      <c r="AX123" s="11" t="s">
        <v>72</v>
      </c>
      <c r="AY123" s="209" t="s">
        <v>136</v>
      </c>
    </row>
    <row r="124" s="12" customFormat="1">
      <c r="A124" s="12"/>
      <c r="B124" s="210"/>
      <c r="C124" s="211"/>
      <c r="D124" s="190" t="s">
        <v>137</v>
      </c>
      <c r="E124" s="212" t="s">
        <v>19</v>
      </c>
      <c r="F124" s="213" t="s">
        <v>140</v>
      </c>
      <c r="G124" s="211"/>
      <c r="H124" s="214">
        <v>20</v>
      </c>
      <c r="I124" s="215"/>
      <c r="J124" s="211"/>
      <c r="K124" s="211"/>
      <c r="L124" s="216"/>
      <c r="M124" s="217"/>
      <c r="N124" s="218"/>
      <c r="O124" s="218"/>
      <c r="P124" s="218"/>
      <c r="Q124" s="218"/>
      <c r="R124" s="218"/>
      <c r="S124" s="218"/>
      <c r="T124" s="219"/>
      <c r="U124" s="12"/>
      <c r="V124" s="12"/>
      <c r="W124" s="12"/>
      <c r="X124" s="12"/>
      <c r="Y124" s="12"/>
      <c r="Z124" s="12"/>
      <c r="AA124" s="12"/>
      <c r="AB124" s="12"/>
      <c r="AC124" s="12"/>
      <c r="AD124" s="12"/>
      <c r="AE124" s="12"/>
      <c r="AT124" s="220" t="s">
        <v>137</v>
      </c>
      <c r="AU124" s="220" t="s">
        <v>72</v>
      </c>
      <c r="AV124" s="12" t="s">
        <v>135</v>
      </c>
      <c r="AW124" s="12" t="s">
        <v>33</v>
      </c>
      <c r="AX124" s="12" t="s">
        <v>80</v>
      </c>
      <c r="AY124" s="220" t="s">
        <v>136</v>
      </c>
    </row>
    <row r="125" s="2" customFormat="1" ht="16.5" customHeight="1">
      <c r="A125" s="37"/>
      <c r="B125" s="38"/>
      <c r="C125" s="175" t="s">
        <v>157</v>
      </c>
      <c r="D125" s="175" t="s">
        <v>130</v>
      </c>
      <c r="E125" s="176" t="s">
        <v>160</v>
      </c>
      <c r="F125" s="177" t="s">
        <v>161</v>
      </c>
      <c r="G125" s="178" t="s">
        <v>133</v>
      </c>
      <c r="H125" s="179">
        <v>188</v>
      </c>
      <c r="I125" s="180"/>
      <c r="J125" s="181">
        <f>ROUND(I125*H125,2)</f>
        <v>0</v>
      </c>
      <c r="K125" s="177" t="s">
        <v>134</v>
      </c>
      <c r="L125" s="43"/>
      <c r="M125" s="182" t="s">
        <v>19</v>
      </c>
      <c r="N125" s="183" t="s">
        <v>43</v>
      </c>
      <c r="O125" s="83"/>
      <c r="P125" s="184">
        <f>O125*H125</f>
        <v>0</v>
      </c>
      <c r="Q125" s="184">
        <v>0</v>
      </c>
      <c r="R125" s="184">
        <f>Q125*H125</f>
        <v>0</v>
      </c>
      <c r="S125" s="184">
        <v>0</v>
      </c>
      <c r="T125" s="185">
        <f>S125*H125</f>
        <v>0</v>
      </c>
      <c r="U125" s="37"/>
      <c r="V125" s="37"/>
      <c r="W125" s="37"/>
      <c r="X125" s="37"/>
      <c r="Y125" s="37"/>
      <c r="Z125" s="37"/>
      <c r="AA125" s="37"/>
      <c r="AB125" s="37"/>
      <c r="AC125" s="37"/>
      <c r="AD125" s="37"/>
      <c r="AE125" s="37"/>
      <c r="AR125" s="186" t="s">
        <v>135</v>
      </c>
      <c r="AT125" s="186" t="s">
        <v>130</v>
      </c>
      <c r="AU125" s="186" t="s">
        <v>72</v>
      </c>
      <c r="AY125" s="16" t="s">
        <v>136</v>
      </c>
      <c r="BE125" s="187">
        <f>IF(N125="základní",J125,0)</f>
        <v>0</v>
      </c>
      <c r="BF125" s="187">
        <f>IF(N125="snížená",J125,0)</f>
        <v>0</v>
      </c>
      <c r="BG125" s="187">
        <f>IF(N125="zákl. přenesená",J125,0)</f>
        <v>0</v>
      </c>
      <c r="BH125" s="187">
        <f>IF(N125="sníž. přenesená",J125,0)</f>
        <v>0</v>
      </c>
      <c r="BI125" s="187">
        <f>IF(N125="nulová",J125,0)</f>
        <v>0</v>
      </c>
      <c r="BJ125" s="16" t="s">
        <v>80</v>
      </c>
      <c r="BK125" s="187">
        <f>ROUND(I125*H125,2)</f>
        <v>0</v>
      </c>
      <c r="BL125" s="16" t="s">
        <v>135</v>
      </c>
      <c r="BM125" s="186" t="s">
        <v>188</v>
      </c>
    </row>
    <row r="126" s="10" customFormat="1">
      <c r="A126" s="10"/>
      <c r="B126" s="188"/>
      <c r="C126" s="189"/>
      <c r="D126" s="190" t="s">
        <v>137</v>
      </c>
      <c r="E126" s="191" t="s">
        <v>19</v>
      </c>
      <c r="F126" s="192" t="s">
        <v>702</v>
      </c>
      <c r="G126" s="189"/>
      <c r="H126" s="191" t="s">
        <v>19</v>
      </c>
      <c r="I126" s="193"/>
      <c r="J126" s="189"/>
      <c r="K126" s="189"/>
      <c r="L126" s="194"/>
      <c r="M126" s="195"/>
      <c r="N126" s="196"/>
      <c r="O126" s="196"/>
      <c r="P126" s="196"/>
      <c r="Q126" s="196"/>
      <c r="R126" s="196"/>
      <c r="S126" s="196"/>
      <c r="T126" s="197"/>
      <c r="U126" s="10"/>
      <c r="V126" s="10"/>
      <c r="W126" s="10"/>
      <c r="X126" s="10"/>
      <c r="Y126" s="10"/>
      <c r="Z126" s="10"/>
      <c r="AA126" s="10"/>
      <c r="AB126" s="10"/>
      <c r="AC126" s="10"/>
      <c r="AD126" s="10"/>
      <c r="AE126" s="10"/>
      <c r="AT126" s="198" t="s">
        <v>137</v>
      </c>
      <c r="AU126" s="198" t="s">
        <v>72</v>
      </c>
      <c r="AV126" s="10" t="s">
        <v>80</v>
      </c>
      <c r="AW126" s="10" t="s">
        <v>33</v>
      </c>
      <c r="AX126" s="10" t="s">
        <v>72</v>
      </c>
      <c r="AY126" s="198" t="s">
        <v>136</v>
      </c>
    </row>
    <row r="127" s="10" customFormat="1">
      <c r="A127" s="10"/>
      <c r="B127" s="188"/>
      <c r="C127" s="189"/>
      <c r="D127" s="190" t="s">
        <v>137</v>
      </c>
      <c r="E127" s="191" t="s">
        <v>19</v>
      </c>
      <c r="F127" s="192" t="s">
        <v>703</v>
      </c>
      <c r="G127" s="189"/>
      <c r="H127" s="191" t="s">
        <v>19</v>
      </c>
      <c r="I127" s="193"/>
      <c r="J127" s="189"/>
      <c r="K127" s="189"/>
      <c r="L127" s="194"/>
      <c r="M127" s="195"/>
      <c r="N127" s="196"/>
      <c r="O127" s="196"/>
      <c r="P127" s="196"/>
      <c r="Q127" s="196"/>
      <c r="R127" s="196"/>
      <c r="S127" s="196"/>
      <c r="T127" s="197"/>
      <c r="U127" s="10"/>
      <c r="V127" s="10"/>
      <c r="W127" s="10"/>
      <c r="X127" s="10"/>
      <c r="Y127" s="10"/>
      <c r="Z127" s="10"/>
      <c r="AA127" s="10"/>
      <c r="AB127" s="10"/>
      <c r="AC127" s="10"/>
      <c r="AD127" s="10"/>
      <c r="AE127" s="10"/>
      <c r="AT127" s="198" t="s">
        <v>137</v>
      </c>
      <c r="AU127" s="198" t="s">
        <v>72</v>
      </c>
      <c r="AV127" s="10" t="s">
        <v>80</v>
      </c>
      <c r="AW127" s="10" t="s">
        <v>33</v>
      </c>
      <c r="AX127" s="10" t="s">
        <v>72</v>
      </c>
      <c r="AY127" s="198" t="s">
        <v>136</v>
      </c>
    </row>
    <row r="128" s="11" customFormat="1">
      <c r="A128" s="11"/>
      <c r="B128" s="199"/>
      <c r="C128" s="200"/>
      <c r="D128" s="190" t="s">
        <v>137</v>
      </c>
      <c r="E128" s="201" t="s">
        <v>19</v>
      </c>
      <c r="F128" s="202" t="s">
        <v>704</v>
      </c>
      <c r="G128" s="200"/>
      <c r="H128" s="203">
        <v>188</v>
      </c>
      <c r="I128" s="204"/>
      <c r="J128" s="200"/>
      <c r="K128" s="200"/>
      <c r="L128" s="205"/>
      <c r="M128" s="206"/>
      <c r="N128" s="207"/>
      <c r="O128" s="207"/>
      <c r="P128" s="207"/>
      <c r="Q128" s="207"/>
      <c r="R128" s="207"/>
      <c r="S128" s="207"/>
      <c r="T128" s="208"/>
      <c r="U128" s="11"/>
      <c r="V128" s="11"/>
      <c r="W128" s="11"/>
      <c r="X128" s="11"/>
      <c r="Y128" s="11"/>
      <c r="Z128" s="11"/>
      <c r="AA128" s="11"/>
      <c r="AB128" s="11"/>
      <c r="AC128" s="11"/>
      <c r="AD128" s="11"/>
      <c r="AE128" s="11"/>
      <c r="AT128" s="209" t="s">
        <v>137</v>
      </c>
      <c r="AU128" s="209" t="s">
        <v>72</v>
      </c>
      <c r="AV128" s="11" t="s">
        <v>82</v>
      </c>
      <c r="AW128" s="11" t="s">
        <v>33</v>
      </c>
      <c r="AX128" s="11" t="s">
        <v>72</v>
      </c>
      <c r="AY128" s="209" t="s">
        <v>136</v>
      </c>
    </row>
    <row r="129" s="12" customFormat="1">
      <c r="A129" s="12"/>
      <c r="B129" s="210"/>
      <c r="C129" s="211"/>
      <c r="D129" s="190" t="s">
        <v>137</v>
      </c>
      <c r="E129" s="212" t="s">
        <v>19</v>
      </c>
      <c r="F129" s="213" t="s">
        <v>140</v>
      </c>
      <c r="G129" s="211"/>
      <c r="H129" s="214">
        <v>188</v>
      </c>
      <c r="I129" s="215"/>
      <c r="J129" s="211"/>
      <c r="K129" s="211"/>
      <c r="L129" s="216"/>
      <c r="M129" s="217"/>
      <c r="N129" s="218"/>
      <c r="O129" s="218"/>
      <c r="P129" s="218"/>
      <c r="Q129" s="218"/>
      <c r="R129" s="218"/>
      <c r="S129" s="218"/>
      <c r="T129" s="219"/>
      <c r="U129" s="12"/>
      <c r="V129" s="12"/>
      <c r="W129" s="12"/>
      <c r="X129" s="12"/>
      <c r="Y129" s="12"/>
      <c r="Z129" s="12"/>
      <c r="AA129" s="12"/>
      <c r="AB129" s="12"/>
      <c r="AC129" s="12"/>
      <c r="AD129" s="12"/>
      <c r="AE129" s="12"/>
      <c r="AT129" s="220" t="s">
        <v>137</v>
      </c>
      <c r="AU129" s="220" t="s">
        <v>72</v>
      </c>
      <c r="AV129" s="12" t="s">
        <v>135</v>
      </c>
      <c r="AW129" s="12" t="s">
        <v>33</v>
      </c>
      <c r="AX129" s="12" t="s">
        <v>80</v>
      </c>
      <c r="AY129" s="220" t="s">
        <v>136</v>
      </c>
    </row>
    <row r="130" s="2" customFormat="1" ht="21.75" customHeight="1">
      <c r="A130" s="37"/>
      <c r="B130" s="38"/>
      <c r="C130" s="175" t="s">
        <v>192</v>
      </c>
      <c r="D130" s="175" t="s">
        <v>130</v>
      </c>
      <c r="E130" s="176" t="s">
        <v>165</v>
      </c>
      <c r="F130" s="177" t="s">
        <v>166</v>
      </c>
      <c r="G130" s="178" t="s">
        <v>133</v>
      </c>
      <c r="H130" s="179">
        <v>287</v>
      </c>
      <c r="I130" s="180"/>
      <c r="J130" s="181">
        <f>ROUND(I130*H130,2)</f>
        <v>0</v>
      </c>
      <c r="K130" s="177" t="s">
        <v>134</v>
      </c>
      <c r="L130" s="43"/>
      <c r="M130" s="182" t="s">
        <v>19</v>
      </c>
      <c r="N130" s="183" t="s">
        <v>43</v>
      </c>
      <c r="O130" s="83"/>
      <c r="P130" s="184">
        <f>O130*H130</f>
        <v>0</v>
      </c>
      <c r="Q130" s="184">
        <v>0</v>
      </c>
      <c r="R130" s="184">
        <f>Q130*H130</f>
        <v>0</v>
      </c>
      <c r="S130" s="184">
        <v>0</v>
      </c>
      <c r="T130" s="185">
        <f>S130*H130</f>
        <v>0</v>
      </c>
      <c r="U130" s="37"/>
      <c r="V130" s="37"/>
      <c r="W130" s="37"/>
      <c r="X130" s="37"/>
      <c r="Y130" s="37"/>
      <c r="Z130" s="37"/>
      <c r="AA130" s="37"/>
      <c r="AB130" s="37"/>
      <c r="AC130" s="37"/>
      <c r="AD130" s="37"/>
      <c r="AE130" s="37"/>
      <c r="AR130" s="186" t="s">
        <v>135</v>
      </c>
      <c r="AT130" s="186" t="s">
        <v>130</v>
      </c>
      <c r="AU130" s="186" t="s">
        <v>72</v>
      </c>
      <c r="AY130" s="16" t="s">
        <v>136</v>
      </c>
      <c r="BE130" s="187">
        <f>IF(N130="základní",J130,0)</f>
        <v>0</v>
      </c>
      <c r="BF130" s="187">
        <f>IF(N130="snížená",J130,0)</f>
        <v>0</v>
      </c>
      <c r="BG130" s="187">
        <f>IF(N130="zákl. přenesená",J130,0)</f>
        <v>0</v>
      </c>
      <c r="BH130" s="187">
        <f>IF(N130="sníž. přenesená",J130,0)</f>
        <v>0</v>
      </c>
      <c r="BI130" s="187">
        <f>IF(N130="nulová",J130,0)</f>
        <v>0</v>
      </c>
      <c r="BJ130" s="16" t="s">
        <v>80</v>
      </c>
      <c r="BK130" s="187">
        <f>ROUND(I130*H130,2)</f>
        <v>0</v>
      </c>
      <c r="BL130" s="16" t="s">
        <v>135</v>
      </c>
      <c r="BM130" s="186" t="s">
        <v>196</v>
      </c>
    </row>
    <row r="131" s="11" customFormat="1">
      <c r="A131" s="11"/>
      <c r="B131" s="199"/>
      <c r="C131" s="200"/>
      <c r="D131" s="190" t="s">
        <v>137</v>
      </c>
      <c r="E131" s="201" t="s">
        <v>19</v>
      </c>
      <c r="F131" s="202" t="s">
        <v>705</v>
      </c>
      <c r="G131" s="200"/>
      <c r="H131" s="203">
        <v>287</v>
      </c>
      <c r="I131" s="204"/>
      <c r="J131" s="200"/>
      <c r="K131" s="200"/>
      <c r="L131" s="205"/>
      <c r="M131" s="206"/>
      <c r="N131" s="207"/>
      <c r="O131" s="207"/>
      <c r="P131" s="207"/>
      <c r="Q131" s="207"/>
      <c r="R131" s="207"/>
      <c r="S131" s="207"/>
      <c r="T131" s="208"/>
      <c r="U131" s="11"/>
      <c r="V131" s="11"/>
      <c r="W131" s="11"/>
      <c r="X131" s="11"/>
      <c r="Y131" s="11"/>
      <c r="Z131" s="11"/>
      <c r="AA131" s="11"/>
      <c r="AB131" s="11"/>
      <c r="AC131" s="11"/>
      <c r="AD131" s="11"/>
      <c r="AE131" s="11"/>
      <c r="AT131" s="209" t="s">
        <v>137</v>
      </c>
      <c r="AU131" s="209" t="s">
        <v>72</v>
      </c>
      <c r="AV131" s="11" t="s">
        <v>82</v>
      </c>
      <c r="AW131" s="11" t="s">
        <v>33</v>
      </c>
      <c r="AX131" s="11" t="s">
        <v>72</v>
      </c>
      <c r="AY131" s="209" t="s">
        <v>136</v>
      </c>
    </row>
    <row r="132" s="12" customFormat="1">
      <c r="A132" s="12"/>
      <c r="B132" s="210"/>
      <c r="C132" s="211"/>
      <c r="D132" s="190" t="s">
        <v>137</v>
      </c>
      <c r="E132" s="212" t="s">
        <v>19</v>
      </c>
      <c r="F132" s="213" t="s">
        <v>140</v>
      </c>
      <c r="G132" s="211"/>
      <c r="H132" s="214">
        <v>287</v>
      </c>
      <c r="I132" s="215"/>
      <c r="J132" s="211"/>
      <c r="K132" s="211"/>
      <c r="L132" s="216"/>
      <c r="M132" s="217"/>
      <c r="N132" s="218"/>
      <c r="O132" s="218"/>
      <c r="P132" s="218"/>
      <c r="Q132" s="218"/>
      <c r="R132" s="218"/>
      <c r="S132" s="218"/>
      <c r="T132" s="219"/>
      <c r="U132" s="12"/>
      <c r="V132" s="12"/>
      <c r="W132" s="12"/>
      <c r="X132" s="12"/>
      <c r="Y132" s="12"/>
      <c r="Z132" s="12"/>
      <c r="AA132" s="12"/>
      <c r="AB132" s="12"/>
      <c r="AC132" s="12"/>
      <c r="AD132" s="12"/>
      <c r="AE132" s="12"/>
      <c r="AT132" s="220" t="s">
        <v>137</v>
      </c>
      <c r="AU132" s="220" t="s">
        <v>72</v>
      </c>
      <c r="AV132" s="12" t="s">
        <v>135</v>
      </c>
      <c r="AW132" s="12" t="s">
        <v>33</v>
      </c>
      <c r="AX132" s="12" t="s">
        <v>80</v>
      </c>
      <c r="AY132" s="220" t="s">
        <v>136</v>
      </c>
    </row>
    <row r="133" s="2" customFormat="1" ht="16.5" customHeight="1">
      <c r="A133" s="37"/>
      <c r="B133" s="38"/>
      <c r="C133" s="175" t="s">
        <v>139</v>
      </c>
      <c r="D133" s="175" t="s">
        <v>130</v>
      </c>
      <c r="E133" s="176" t="s">
        <v>170</v>
      </c>
      <c r="F133" s="177" t="s">
        <v>171</v>
      </c>
      <c r="G133" s="178" t="s">
        <v>133</v>
      </c>
      <c r="H133" s="179">
        <v>188</v>
      </c>
      <c r="I133" s="180"/>
      <c r="J133" s="181">
        <f>ROUND(I133*H133,2)</f>
        <v>0</v>
      </c>
      <c r="K133" s="177" t="s">
        <v>134</v>
      </c>
      <c r="L133" s="43"/>
      <c r="M133" s="182" t="s">
        <v>19</v>
      </c>
      <c r="N133" s="183" t="s">
        <v>43</v>
      </c>
      <c r="O133" s="83"/>
      <c r="P133" s="184">
        <f>O133*H133</f>
        <v>0</v>
      </c>
      <c r="Q133" s="184">
        <v>0</v>
      </c>
      <c r="R133" s="184">
        <f>Q133*H133</f>
        <v>0</v>
      </c>
      <c r="S133" s="184">
        <v>0</v>
      </c>
      <c r="T133" s="185">
        <f>S133*H133</f>
        <v>0</v>
      </c>
      <c r="U133" s="37"/>
      <c r="V133" s="37"/>
      <c r="W133" s="37"/>
      <c r="X133" s="37"/>
      <c r="Y133" s="37"/>
      <c r="Z133" s="37"/>
      <c r="AA133" s="37"/>
      <c r="AB133" s="37"/>
      <c r="AC133" s="37"/>
      <c r="AD133" s="37"/>
      <c r="AE133" s="37"/>
      <c r="AR133" s="186" t="s">
        <v>135</v>
      </c>
      <c r="AT133" s="186" t="s">
        <v>130</v>
      </c>
      <c r="AU133" s="186" t="s">
        <v>72</v>
      </c>
      <c r="AY133" s="16" t="s">
        <v>136</v>
      </c>
      <c r="BE133" s="187">
        <f>IF(N133="základní",J133,0)</f>
        <v>0</v>
      </c>
      <c r="BF133" s="187">
        <f>IF(N133="snížená",J133,0)</f>
        <v>0</v>
      </c>
      <c r="BG133" s="187">
        <f>IF(N133="zákl. přenesená",J133,0)</f>
        <v>0</v>
      </c>
      <c r="BH133" s="187">
        <f>IF(N133="sníž. přenesená",J133,0)</f>
        <v>0</v>
      </c>
      <c r="BI133" s="187">
        <f>IF(N133="nulová",J133,0)</f>
        <v>0</v>
      </c>
      <c r="BJ133" s="16" t="s">
        <v>80</v>
      </c>
      <c r="BK133" s="187">
        <f>ROUND(I133*H133,2)</f>
        <v>0</v>
      </c>
      <c r="BL133" s="16" t="s">
        <v>135</v>
      </c>
      <c r="BM133" s="186" t="s">
        <v>200</v>
      </c>
    </row>
    <row r="134" s="10" customFormat="1">
      <c r="A134" s="10"/>
      <c r="B134" s="188"/>
      <c r="C134" s="189"/>
      <c r="D134" s="190" t="s">
        <v>137</v>
      </c>
      <c r="E134" s="191" t="s">
        <v>19</v>
      </c>
      <c r="F134" s="192" t="s">
        <v>702</v>
      </c>
      <c r="G134" s="189"/>
      <c r="H134" s="191" t="s">
        <v>19</v>
      </c>
      <c r="I134" s="193"/>
      <c r="J134" s="189"/>
      <c r="K134" s="189"/>
      <c r="L134" s="194"/>
      <c r="M134" s="195"/>
      <c r="N134" s="196"/>
      <c r="O134" s="196"/>
      <c r="P134" s="196"/>
      <c r="Q134" s="196"/>
      <c r="R134" s="196"/>
      <c r="S134" s="196"/>
      <c r="T134" s="197"/>
      <c r="U134" s="10"/>
      <c r="V134" s="10"/>
      <c r="W134" s="10"/>
      <c r="X134" s="10"/>
      <c r="Y134" s="10"/>
      <c r="Z134" s="10"/>
      <c r="AA134" s="10"/>
      <c r="AB134" s="10"/>
      <c r="AC134" s="10"/>
      <c r="AD134" s="10"/>
      <c r="AE134" s="10"/>
      <c r="AT134" s="198" t="s">
        <v>137</v>
      </c>
      <c r="AU134" s="198" t="s">
        <v>72</v>
      </c>
      <c r="AV134" s="10" t="s">
        <v>80</v>
      </c>
      <c r="AW134" s="10" t="s">
        <v>33</v>
      </c>
      <c r="AX134" s="10" t="s">
        <v>72</v>
      </c>
      <c r="AY134" s="198" t="s">
        <v>136</v>
      </c>
    </row>
    <row r="135" s="10" customFormat="1">
      <c r="A135" s="10"/>
      <c r="B135" s="188"/>
      <c r="C135" s="189"/>
      <c r="D135" s="190" t="s">
        <v>137</v>
      </c>
      <c r="E135" s="191" t="s">
        <v>19</v>
      </c>
      <c r="F135" s="192" t="s">
        <v>703</v>
      </c>
      <c r="G135" s="189"/>
      <c r="H135" s="191" t="s">
        <v>19</v>
      </c>
      <c r="I135" s="193"/>
      <c r="J135" s="189"/>
      <c r="K135" s="189"/>
      <c r="L135" s="194"/>
      <c r="M135" s="195"/>
      <c r="N135" s="196"/>
      <c r="O135" s="196"/>
      <c r="P135" s="196"/>
      <c r="Q135" s="196"/>
      <c r="R135" s="196"/>
      <c r="S135" s="196"/>
      <c r="T135" s="197"/>
      <c r="U135" s="10"/>
      <c r="V135" s="10"/>
      <c r="W135" s="10"/>
      <c r="X135" s="10"/>
      <c r="Y135" s="10"/>
      <c r="Z135" s="10"/>
      <c r="AA135" s="10"/>
      <c r="AB135" s="10"/>
      <c r="AC135" s="10"/>
      <c r="AD135" s="10"/>
      <c r="AE135" s="10"/>
      <c r="AT135" s="198" t="s">
        <v>137</v>
      </c>
      <c r="AU135" s="198" t="s">
        <v>72</v>
      </c>
      <c r="AV135" s="10" t="s">
        <v>80</v>
      </c>
      <c r="AW135" s="10" t="s">
        <v>33</v>
      </c>
      <c r="AX135" s="10" t="s">
        <v>72</v>
      </c>
      <c r="AY135" s="198" t="s">
        <v>136</v>
      </c>
    </row>
    <row r="136" s="11" customFormat="1">
      <c r="A136" s="11"/>
      <c r="B136" s="199"/>
      <c r="C136" s="200"/>
      <c r="D136" s="190" t="s">
        <v>137</v>
      </c>
      <c r="E136" s="201" t="s">
        <v>19</v>
      </c>
      <c r="F136" s="202" t="s">
        <v>704</v>
      </c>
      <c r="G136" s="200"/>
      <c r="H136" s="203">
        <v>188</v>
      </c>
      <c r="I136" s="204"/>
      <c r="J136" s="200"/>
      <c r="K136" s="200"/>
      <c r="L136" s="205"/>
      <c r="M136" s="206"/>
      <c r="N136" s="207"/>
      <c r="O136" s="207"/>
      <c r="P136" s="207"/>
      <c r="Q136" s="207"/>
      <c r="R136" s="207"/>
      <c r="S136" s="207"/>
      <c r="T136" s="208"/>
      <c r="U136" s="11"/>
      <c r="V136" s="11"/>
      <c r="W136" s="11"/>
      <c r="X136" s="11"/>
      <c r="Y136" s="11"/>
      <c r="Z136" s="11"/>
      <c r="AA136" s="11"/>
      <c r="AB136" s="11"/>
      <c r="AC136" s="11"/>
      <c r="AD136" s="11"/>
      <c r="AE136" s="11"/>
      <c r="AT136" s="209" t="s">
        <v>137</v>
      </c>
      <c r="AU136" s="209" t="s">
        <v>72</v>
      </c>
      <c r="AV136" s="11" t="s">
        <v>82</v>
      </c>
      <c r="AW136" s="11" t="s">
        <v>33</v>
      </c>
      <c r="AX136" s="11" t="s">
        <v>72</v>
      </c>
      <c r="AY136" s="209" t="s">
        <v>136</v>
      </c>
    </row>
    <row r="137" s="12" customFormat="1">
      <c r="A137" s="12"/>
      <c r="B137" s="210"/>
      <c r="C137" s="211"/>
      <c r="D137" s="190" t="s">
        <v>137</v>
      </c>
      <c r="E137" s="212" t="s">
        <v>19</v>
      </c>
      <c r="F137" s="213" t="s">
        <v>140</v>
      </c>
      <c r="G137" s="211"/>
      <c r="H137" s="214">
        <v>188</v>
      </c>
      <c r="I137" s="215"/>
      <c r="J137" s="211"/>
      <c r="K137" s="211"/>
      <c r="L137" s="216"/>
      <c r="M137" s="217"/>
      <c r="N137" s="218"/>
      <c r="O137" s="218"/>
      <c r="P137" s="218"/>
      <c r="Q137" s="218"/>
      <c r="R137" s="218"/>
      <c r="S137" s="218"/>
      <c r="T137" s="219"/>
      <c r="U137" s="12"/>
      <c r="V137" s="12"/>
      <c r="W137" s="12"/>
      <c r="X137" s="12"/>
      <c r="Y137" s="12"/>
      <c r="Z137" s="12"/>
      <c r="AA137" s="12"/>
      <c r="AB137" s="12"/>
      <c r="AC137" s="12"/>
      <c r="AD137" s="12"/>
      <c r="AE137" s="12"/>
      <c r="AT137" s="220" t="s">
        <v>137</v>
      </c>
      <c r="AU137" s="220" t="s">
        <v>72</v>
      </c>
      <c r="AV137" s="12" t="s">
        <v>135</v>
      </c>
      <c r="AW137" s="12" t="s">
        <v>33</v>
      </c>
      <c r="AX137" s="12" t="s">
        <v>80</v>
      </c>
      <c r="AY137" s="220" t="s">
        <v>136</v>
      </c>
    </row>
    <row r="138" s="2" customFormat="1" ht="16.5" customHeight="1">
      <c r="A138" s="37"/>
      <c r="B138" s="38"/>
      <c r="C138" s="175" t="s">
        <v>203</v>
      </c>
      <c r="D138" s="175" t="s">
        <v>130</v>
      </c>
      <c r="E138" s="176" t="s">
        <v>180</v>
      </c>
      <c r="F138" s="177" t="s">
        <v>181</v>
      </c>
      <c r="G138" s="178" t="s">
        <v>182</v>
      </c>
      <c r="H138" s="179">
        <v>0.040000000000000001</v>
      </c>
      <c r="I138" s="180"/>
      <c r="J138" s="181">
        <f>ROUND(I138*H138,2)</f>
        <v>0</v>
      </c>
      <c r="K138" s="177" t="s">
        <v>134</v>
      </c>
      <c r="L138" s="43"/>
      <c r="M138" s="182" t="s">
        <v>19</v>
      </c>
      <c r="N138" s="183" t="s">
        <v>43</v>
      </c>
      <c r="O138" s="83"/>
      <c r="P138" s="184">
        <f>O138*H138</f>
        <v>0</v>
      </c>
      <c r="Q138" s="184">
        <v>0</v>
      </c>
      <c r="R138" s="184">
        <f>Q138*H138</f>
        <v>0</v>
      </c>
      <c r="S138" s="184">
        <v>0</v>
      </c>
      <c r="T138" s="185">
        <f>S138*H138</f>
        <v>0</v>
      </c>
      <c r="U138" s="37"/>
      <c r="V138" s="37"/>
      <c r="W138" s="37"/>
      <c r="X138" s="37"/>
      <c r="Y138" s="37"/>
      <c r="Z138" s="37"/>
      <c r="AA138" s="37"/>
      <c r="AB138" s="37"/>
      <c r="AC138" s="37"/>
      <c r="AD138" s="37"/>
      <c r="AE138" s="37"/>
      <c r="AR138" s="186" t="s">
        <v>135</v>
      </c>
      <c r="AT138" s="186" t="s">
        <v>130</v>
      </c>
      <c r="AU138" s="186" t="s">
        <v>72</v>
      </c>
      <c r="AY138" s="16" t="s">
        <v>136</v>
      </c>
      <c r="BE138" s="187">
        <f>IF(N138="základní",J138,0)</f>
        <v>0</v>
      </c>
      <c r="BF138" s="187">
        <f>IF(N138="snížená",J138,0)</f>
        <v>0</v>
      </c>
      <c r="BG138" s="187">
        <f>IF(N138="zákl. přenesená",J138,0)</f>
        <v>0</v>
      </c>
      <c r="BH138" s="187">
        <f>IF(N138="sníž. přenesená",J138,0)</f>
        <v>0</v>
      </c>
      <c r="BI138" s="187">
        <f>IF(N138="nulová",J138,0)</f>
        <v>0</v>
      </c>
      <c r="BJ138" s="16" t="s">
        <v>80</v>
      </c>
      <c r="BK138" s="187">
        <f>ROUND(I138*H138,2)</f>
        <v>0</v>
      </c>
      <c r="BL138" s="16" t="s">
        <v>135</v>
      </c>
      <c r="BM138" s="186" t="s">
        <v>206</v>
      </c>
    </row>
    <row r="139" s="10" customFormat="1">
      <c r="A139" s="10"/>
      <c r="B139" s="188"/>
      <c r="C139" s="189"/>
      <c r="D139" s="190" t="s">
        <v>137</v>
      </c>
      <c r="E139" s="191" t="s">
        <v>19</v>
      </c>
      <c r="F139" s="192" t="s">
        <v>675</v>
      </c>
      <c r="G139" s="189"/>
      <c r="H139" s="191" t="s">
        <v>19</v>
      </c>
      <c r="I139" s="193"/>
      <c r="J139" s="189"/>
      <c r="K139" s="189"/>
      <c r="L139" s="194"/>
      <c r="M139" s="195"/>
      <c r="N139" s="196"/>
      <c r="O139" s="196"/>
      <c r="P139" s="196"/>
      <c r="Q139" s="196"/>
      <c r="R139" s="196"/>
      <c r="S139" s="196"/>
      <c r="T139" s="197"/>
      <c r="U139" s="10"/>
      <c r="V139" s="10"/>
      <c r="W139" s="10"/>
      <c r="X139" s="10"/>
      <c r="Y139" s="10"/>
      <c r="Z139" s="10"/>
      <c r="AA139" s="10"/>
      <c r="AB139" s="10"/>
      <c r="AC139" s="10"/>
      <c r="AD139" s="10"/>
      <c r="AE139" s="10"/>
      <c r="AT139" s="198" t="s">
        <v>137</v>
      </c>
      <c r="AU139" s="198" t="s">
        <v>72</v>
      </c>
      <c r="AV139" s="10" t="s">
        <v>80</v>
      </c>
      <c r="AW139" s="10" t="s">
        <v>33</v>
      </c>
      <c r="AX139" s="10" t="s">
        <v>72</v>
      </c>
      <c r="AY139" s="198" t="s">
        <v>136</v>
      </c>
    </row>
    <row r="140" s="10" customFormat="1">
      <c r="A140" s="10"/>
      <c r="B140" s="188"/>
      <c r="C140" s="189"/>
      <c r="D140" s="190" t="s">
        <v>137</v>
      </c>
      <c r="E140" s="191" t="s">
        <v>19</v>
      </c>
      <c r="F140" s="192" t="s">
        <v>676</v>
      </c>
      <c r="G140" s="189"/>
      <c r="H140" s="191" t="s">
        <v>19</v>
      </c>
      <c r="I140" s="193"/>
      <c r="J140" s="189"/>
      <c r="K140" s="189"/>
      <c r="L140" s="194"/>
      <c r="M140" s="195"/>
      <c r="N140" s="196"/>
      <c r="O140" s="196"/>
      <c r="P140" s="196"/>
      <c r="Q140" s="196"/>
      <c r="R140" s="196"/>
      <c r="S140" s="196"/>
      <c r="T140" s="197"/>
      <c r="U140" s="10"/>
      <c r="V140" s="10"/>
      <c r="W140" s="10"/>
      <c r="X140" s="10"/>
      <c r="Y140" s="10"/>
      <c r="Z140" s="10"/>
      <c r="AA140" s="10"/>
      <c r="AB140" s="10"/>
      <c r="AC140" s="10"/>
      <c r="AD140" s="10"/>
      <c r="AE140" s="10"/>
      <c r="AT140" s="198" t="s">
        <v>137</v>
      </c>
      <c r="AU140" s="198" t="s">
        <v>72</v>
      </c>
      <c r="AV140" s="10" t="s">
        <v>80</v>
      </c>
      <c r="AW140" s="10" t="s">
        <v>33</v>
      </c>
      <c r="AX140" s="10" t="s">
        <v>72</v>
      </c>
      <c r="AY140" s="198" t="s">
        <v>136</v>
      </c>
    </row>
    <row r="141" s="10" customFormat="1">
      <c r="A141" s="10"/>
      <c r="B141" s="188"/>
      <c r="C141" s="189"/>
      <c r="D141" s="190" t="s">
        <v>137</v>
      </c>
      <c r="E141" s="191" t="s">
        <v>19</v>
      </c>
      <c r="F141" s="192" t="s">
        <v>677</v>
      </c>
      <c r="G141" s="189"/>
      <c r="H141" s="191" t="s">
        <v>19</v>
      </c>
      <c r="I141" s="193"/>
      <c r="J141" s="189"/>
      <c r="K141" s="189"/>
      <c r="L141" s="194"/>
      <c r="M141" s="195"/>
      <c r="N141" s="196"/>
      <c r="O141" s="196"/>
      <c r="P141" s="196"/>
      <c r="Q141" s="196"/>
      <c r="R141" s="196"/>
      <c r="S141" s="196"/>
      <c r="T141" s="197"/>
      <c r="U141" s="10"/>
      <c r="V141" s="10"/>
      <c r="W141" s="10"/>
      <c r="X141" s="10"/>
      <c r="Y141" s="10"/>
      <c r="Z141" s="10"/>
      <c r="AA141" s="10"/>
      <c r="AB141" s="10"/>
      <c r="AC141" s="10"/>
      <c r="AD141" s="10"/>
      <c r="AE141" s="10"/>
      <c r="AT141" s="198" t="s">
        <v>137</v>
      </c>
      <c r="AU141" s="198" t="s">
        <v>72</v>
      </c>
      <c r="AV141" s="10" t="s">
        <v>80</v>
      </c>
      <c r="AW141" s="10" t="s">
        <v>33</v>
      </c>
      <c r="AX141" s="10" t="s">
        <v>72</v>
      </c>
      <c r="AY141" s="198" t="s">
        <v>136</v>
      </c>
    </row>
    <row r="142" s="10" customFormat="1">
      <c r="A142" s="10"/>
      <c r="B142" s="188"/>
      <c r="C142" s="189"/>
      <c r="D142" s="190" t="s">
        <v>137</v>
      </c>
      <c r="E142" s="191" t="s">
        <v>19</v>
      </c>
      <c r="F142" s="192" t="s">
        <v>706</v>
      </c>
      <c r="G142" s="189"/>
      <c r="H142" s="191" t="s">
        <v>19</v>
      </c>
      <c r="I142" s="193"/>
      <c r="J142" s="189"/>
      <c r="K142" s="189"/>
      <c r="L142" s="194"/>
      <c r="M142" s="195"/>
      <c r="N142" s="196"/>
      <c r="O142" s="196"/>
      <c r="P142" s="196"/>
      <c r="Q142" s="196"/>
      <c r="R142" s="196"/>
      <c r="S142" s="196"/>
      <c r="T142" s="197"/>
      <c r="U142" s="10"/>
      <c r="V142" s="10"/>
      <c r="W142" s="10"/>
      <c r="X142" s="10"/>
      <c r="Y142" s="10"/>
      <c r="Z142" s="10"/>
      <c r="AA142" s="10"/>
      <c r="AB142" s="10"/>
      <c r="AC142" s="10"/>
      <c r="AD142" s="10"/>
      <c r="AE142" s="10"/>
      <c r="AT142" s="198" t="s">
        <v>137</v>
      </c>
      <c r="AU142" s="198" t="s">
        <v>72</v>
      </c>
      <c r="AV142" s="10" t="s">
        <v>80</v>
      </c>
      <c r="AW142" s="10" t="s">
        <v>33</v>
      </c>
      <c r="AX142" s="10" t="s">
        <v>72</v>
      </c>
      <c r="AY142" s="198" t="s">
        <v>136</v>
      </c>
    </row>
    <row r="143" s="10" customFormat="1">
      <c r="A143" s="10"/>
      <c r="B143" s="188"/>
      <c r="C143" s="189"/>
      <c r="D143" s="190" t="s">
        <v>137</v>
      </c>
      <c r="E143" s="191" t="s">
        <v>19</v>
      </c>
      <c r="F143" s="192" t="s">
        <v>707</v>
      </c>
      <c r="G143" s="189"/>
      <c r="H143" s="191" t="s">
        <v>19</v>
      </c>
      <c r="I143" s="193"/>
      <c r="J143" s="189"/>
      <c r="K143" s="189"/>
      <c r="L143" s="194"/>
      <c r="M143" s="195"/>
      <c r="N143" s="196"/>
      <c r="O143" s="196"/>
      <c r="P143" s="196"/>
      <c r="Q143" s="196"/>
      <c r="R143" s="196"/>
      <c r="S143" s="196"/>
      <c r="T143" s="197"/>
      <c r="U143" s="10"/>
      <c r="V143" s="10"/>
      <c r="W143" s="10"/>
      <c r="X143" s="10"/>
      <c r="Y143" s="10"/>
      <c r="Z143" s="10"/>
      <c r="AA143" s="10"/>
      <c r="AB143" s="10"/>
      <c r="AC143" s="10"/>
      <c r="AD143" s="10"/>
      <c r="AE143" s="10"/>
      <c r="AT143" s="198" t="s">
        <v>137</v>
      </c>
      <c r="AU143" s="198" t="s">
        <v>72</v>
      </c>
      <c r="AV143" s="10" t="s">
        <v>80</v>
      </c>
      <c r="AW143" s="10" t="s">
        <v>33</v>
      </c>
      <c r="AX143" s="10" t="s">
        <v>72</v>
      </c>
      <c r="AY143" s="198" t="s">
        <v>136</v>
      </c>
    </row>
    <row r="144" s="11" customFormat="1">
      <c r="A144" s="11"/>
      <c r="B144" s="199"/>
      <c r="C144" s="200"/>
      <c r="D144" s="190" t="s">
        <v>137</v>
      </c>
      <c r="E144" s="201" t="s">
        <v>19</v>
      </c>
      <c r="F144" s="202" t="s">
        <v>708</v>
      </c>
      <c r="G144" s="200"/>
      <c r="H144" s="203">
        <v>0.040000000000000001</v>
      </c>
      <c r="I144" s="204"/>
      <c r="J144" s="200"/>
      <c r="K144" s="200"/>
      <c r="L144" s="205"/>
      <c r="M144" s="206"/>
      <c r="N144" s="207"/>
      <c r="O144" s="207"/>
      <c r="P144" s="207"/>
      <c r="Q144" s="207"/>
      <c r="R144" s="207"/>
      <c r="S144" s="207"/>
      <c r="T144" s="208"/>
      <c r="U144" s="11"/>
      <c r="V144" s="11"/>
      <c r="W144" s="11"/>
      <c r="X144" s="11"/>
      <c r="Y144" s="11"/>
      <c r="Z144" s="11"/>
      <c r="AA144" s="11"/>
      <c r="AB144" s="11"/>
      <c r="AC144" s="11"/>
      <c r="AD144" s="11"/>
      <c r="AE144" s="11"/>
      <c r="AT144" s="209" t="s">
        <v>137</v>
      </c>
      <c r="AU144" s="209" t="s">
        <v>72</v>
      </c>
      <c r="AV144" s="11" t="s">
        <v>82</v>
      </c>
      <c r="AW144" s="11" t="s">
        <v>33</v>
      </c>
      <c r="AX144" s="11" t="s">
        <v>72</v>
      </c>
      <c r="AY144" s="209" t="s">
        <v>136</v>
      </c>
    </row>
    <row r="145" s="12" customFormat="1">
      <c r="A145" s="12"/>
      <c r="B145" s="210"/>
      <c r="C145" s="211"/>
      <c r="D145" s="190" t="s">
        <v>137</v>
      </c>
      <c r="E145" s="212" t="s">
        <v>19</v>
      </c>
      <c r="F145" s="213" t="s">
        <v>140</v>
      </c>
      <c r="G145" s="211"/>
      <c r="H145" s="214">
        <v>0.040000000000000001</v>
      </c>
      <c r="I145" s="215"/>
      <c r="J145" s="211"/>
      <c r="K145" s="211"/>
      <c r="L145" s="216"/>
      <c r="M145" s="217"/>
      <c r="N145" s="218"/>
      <c r="O145" s="218"/>
      <c r="P145" s="218"/>
      <c r="Q145" s="218"/>
      <c r="R145" s="218"/>
      <c r="S145" s="218"/>
      <c r="T145" s="219"/>
      <c r="U145" s="12"/>
      <c r="V145" s="12"/>
      <c r="W145" s="12"/>
      <c r="X145" s="12"/>
      <c r="Y145" s="12"/>
      <c r="Z145" s="12"/>
      <c r="AA145" s="12"/>
      <c r="AB145" s="12"/>
      <c r="AC145" s="12"/>
      <c r="AD145" s="12"/>
      <c r="AE145" s="12"/>
      <c r="AT145" s="220" t="s">
        <v>137</v>
      </c>
      <c r="AU145" s="220" t="s">
        <v>72</v>
      </c>
      <c r="AV145" s="12" t="s">
        <v>135</v>
      </c>
      <c r="AW145" s="12" t="s">
        <v>33</v>
      </c>
      <c r="AX145" s="12" t="s">
        <v>80</v>
      </c>
      <c r="AY145" s="220" t="s">
        <v>136</v>
      </c>
    </row>
    <row r="146" s="2" customFormat="1" ht="16.5" customHeight="1">
      <c r="A146" s="37"/>
      <c r="B146" s="38"/>
      <c r="C146" s="175" t="s">
        <v>167</v>
      </c>
      <c r="D146" s="175" t="s">
        <v>130</v>
      </c>
      <c r="E146" s="176" t="s">
        <v>186</v>
      </c>
      <c r="F146" s="177" t="s">
        <v>187</v>
      </c>
      <c r="G146" s="178" t="s">
        <v>182</v>
      </c>
      <c r="H146" s="179">
        <v>0.11500000000000001</v>
      </c>
      <c r="I146" s="180"/>
      <c r="J146" s="181">
        <f>ROUND(I146*H146,2)</f>
        <v>0</v>
      </c>
      <c r="K146" s="177" t="s">
        <v>134</v>
      </c>
      <c r="L146" s="43"/>
      <c r="M146" s="182" t="s">
        <v>19</v>
      </c>
      <c r="N146" s="183" t="s">
        <v>43</v>
      </c>
      <c r="O146" s="83"/>
      <c r="P146" s="184">
        <f>O146*H146</f>
        <v>0</v>
      </c>
      <c r="Q146" s="184">
        <v>0</v>
      </c>
      <c r="R146" s="184">
        <f>Q146*H146</f>
        <v>0</v>
      </c>
      <c r="S146" s="184">
        <v>0</v>
      </c>
      <c r="T146" s="185">
        <f>S146*H146</f>
        <v>0</v>
      </c>
      <c r="U146" s="37"/>
      <c r="V146" s="37"/>
      <c r="W146" s="37"/>
      <c r="X146" s="37"/>
      <c r="Y146" s="37"/>
      <c r="Z146" s="37"/>
      <c r="AA146" s="37"/>
      <c r="AB146" s="37"/>
      <c r="AC146" s="37"/>
      <c r="AD146" s="37"/>
      <c r="AE146" s="37"/>
      <c r="AR146" s="186" t="s">
        <v>135</v>
      </c>
      <c r="AT146" s="186" t="s">
        <v>130</v>
      </c>
      <c r="AU146" s="186" t="s">
        <v>72</v>
      </c>
      <c r="AY146" s="16" t="s">
        <v>136</v>
      </c>
      <c r="BE146" s="187">
        <f>IF(N146="základní",J146,0)</f>
        <v>0</v>
      </c>
      <c r="BF146" s="187">
        <f>IF(N146="snížená",J146,0)</f>
        <v>0</v>
      </c>
      <c r="BG146" s="187">
        <f>IF(N146="zákl. přenesená",J146,0)</f>
        <v>0</v>
      </c>
      <c r="BH146" s="187">
        <f>IF(N146="sníž. přenesená",J146,0)</f>
        <v>0</v>
      </c>
      <c r="BI146" s="187">
        <f>IF(N146="nulová",J146,0)</f>
        <v>0</v>
      </c>
      <c r="BJ146" s="16" t="s">
        <v>80</v>
      </c>
      <c r="BK146" s="187">
        <f>ROUND(I146*H146,2)</f>
        <v>0</v>
      </c>
      <c r="BL146" s="16" t="s">
        <v>135</v>
      </c>
      <c r="BM146" s="186" t="s">
        <v>287</v>
      </c>
    </row>
    <row r="147" s="10" customFormat="1">
      <c r="A147" s="10"/>
      <c r="B147" s="188"/>
      <c r="C147" s="189"/>
      <c r="D147" s="190" t="s">
        <v>137</v>
      </c>
      <c r="E147" s="191" t="s">
        <v>19</v>
      </c>
      <c r="F147" s="192" t="s">
        <v>709</v>
      </c>
      <c r="G147" s="189"/>
      <c r="H147" s="191" t="s">
        <v>19</v>
      </c>
      <c r="I147" s="193"/>
      <c r="J147" s="189"/>
      <c r="K147" s="189"/>
      <c r="L147" s="194"/>
      <c r="M147" s="195"/>
      <c r="N147" s="196"/>
      <c r="O147" s="196"/>
      <c r="P147" s="196"/>
      <c r="Q147" s="196"/>
      <c r="R147" s="196"/>
      <c r="S147" s="196"/>
      <c r="T147" s="197"/>
      <c r="U147" s="10"/>
      <c r="V147" s="10"/>
      <c r="W147" s="10"/>
      <c r="X147" s="10"/>
      <c r="Y147" s="10"/>
      <c r="Z147" s="10"/>
      <c r="AA147" s="10"/>
      <c r="AB147" s="10"/>
      <c r="AC147" s="10"/>
      <c r="AD147" s="10"/>
      <c r="AE147" s="10"/>
      <c r="AT147" s="198" t="s">
        <v>137</v>
      </c>
      <c r="AU147" s="198" t="s">
        <v>72</v>
      </c>
      <c r="AV147" s="10" t="s">
        <v>80</v>
      </c>
      <c r="AW147" s="10" t="s">
        <v>33</v>
      </c>
      <c r="AX147" s="10" t="s">
        <v>72</v>
      </c>
      <c r="AY147" s="198" t="s">
        <v>136</v>
      </c>
    </row>
    <row r="148" s="10" customFormat="1">
      <c r="A148" s="10"/>
      <c r="B148" s="188"/>
      <c r="C148" s="189"/>
      <c r="D148" s="190" t="s">
        <v>137</v>
      </c>
      <c r="E148" s="191" t="s">
        <v>19</v>
      </c>
      <c r="F148" s="192" t="s">
        <v>710</v>
      </c>
      <c r="G148" s="189"/>
      <c r="H148" s="191" t="s">
        <v>19</v>
      </c>
      <c r="I148" s="193"/>
      <c r="J148" s="189"/>
      <c r="K148" s="189"/>
      <c r="L148" s="194"/>
      <c r="M148" s="195"/>
      <c r="N148" s="196"/>
      <c r="O148" s="196"/>
      <c r="P148" s="196"/>
      <c r="Q148" s="196"/>
      <c r="R148" s="196"/>
      <c r="S148" s="196"/>
      <c r="T148" s="197"/>
      <c r="U148" s="10"/>
      <c r="V148" s="10"/>
      <c r="W148" s="10"/>
      <c r="X148" s="10"/>
      <c r="Y148" s="10"/>
      <c r="Z148" s="10"/>
      <c r="AA148" s="10"/>
      <c r="AB148" s="10"/>
      <c r="AC148" s="10"/>
      <c r="AD148" s="10"/>
      <c r="AE148" s="10"/>
      <c r="AT148" s="198" t="s">
        <v>137</v>
      </c>
      <c r="AU148" s="198" t="s">
        <v>72</v>
      </c>
      <c r="AV148" s="10" t="s">
        <v>80</v>
      </c>
      <c r="AW148" s="10" t="s">
        <v>33</v>
      </c>
      <c r="AX148" s="10" t="s">
        <v>72</v>
      </c>
      <c r="AY148" s="198" t="s">
        <v>136</v>
      </c>
    </row>
    <row r="149" s="11" customFormat="1">
      <c r="A149" s="11"/>
      <c r="B149" s="199"/>
      <c r="C149" s="200"/>
      <c r="D149" s="190" t="s">
        <v>137</v>
      </c>
      <c r="E149" s="201" t="s">
        <v>19</v>
      </c>
      <c r="F149" s="202" t="s">
        <v>711</v>
      </c>
      <c r="G149" s="200"/>
      <c r="H149" s="203">
        <v>0.11500000000000001</v>
      </c>
      <c r="I149" s="204"/>
      <c r="J149" s="200"/>
      <c r="K149" s="200"/>
      <c r="L149" s="205"/>
      <c r="M149" s="206"/>
      <c r="N149" s="207"/>
      <c r="O149" s="207"/>
      <c r="P149" s="207"/>
      <c r="Q149" s="207"/>
      <c r="R149" s="207"/>
      <c r="S149" s="207"/>
      <c r="T149" s="208"/>
      <c r="U149" s="11"/>
      <c r="V149" s="11"/>
      <c r="W149" s="11"/>
      <c r="X149" s="11"/>
      <c r="Y149" s="11"/>
      <c r="Z149" s="11"/>
      <c r="AA149" s="11"/>
      <c r="AB149" s="11"/>
      <c r="AC149" s="11"/>
      <c r="AD149" s="11"/>
      <c r="AE149" s="11"/>
      <c r="AT149" s="209" t="s">
        <v>137</v>
      </c>
      <c r="AU149" s="209" t="s">
        <v>72</v>
      </c>
      <c r="AV149" s="11" t="s">
        <v>82</v>
      </c>
      <c r="AW149" s="11" t="s">
        <v>33</v>
      </c>
      <c r="AX149" s="11" t="s">
        <v>72</v>
      </c>
      <c r="AY149" s="209" t="s">
        <v>136</v>
      </c>
    </row>
    <row r="150" s="12" customFormat="1">
      <c r="A150" s="12"/>
      <c r="B150" s="210"/>
      <c r="C150" s="211"/>
      <c r="D150" s="190" t="s">
        <v>137</v>
      </c>
      <c r="E150" s="212" t="s">
        <v>19</v>
      </c>
      <c r="F150" s="213" t="s">
        <v>140</v>
      </c>
      <c r="G150" s="211"/>
      <c r="H150" s="214">
        <v>0.11500000000000001</v>
      </c>
      <c r="I150" s="215"/>
      <c r="J150" s="211"/>
      <c r="K150" s="211"/>
      <c r="L150" s="216"/>
      <c r="M150" s="217"/>
      <c r="N150" s="218"/>
      <c r="O150" s="218"/>
      <c r="P150" s="218"/>
      <c r="Q150" s="218"/>
      <c r="R150" s="218"/>
      <c r="S150" s="218"/>
      <c r="T150" s="219"/>
      <c r="U150" s="12"/>
      <c r="V150" s="12"/>
      <c r="W150" s="12"/>
      <c r="X150" s="12"/>
      <c r="Y150" s="12"/>
      <c r="Z150" s="12"/>
      <c r="AA150" s="12"/>
      <c r="AB150" s="12"/>
      <c r="AC150" s="12"/>
      <c r="AD150" s="12"/>
      <c r="AE150" s="12"/>
      <c r="AT150" s="220" t="s">
        <v>137</v>
      </c>
      <c r="AU150" s="220" t="s">
        <v>72</v>
      </c>
      <c r="AV150" s="12" t="s">
        <v>135</v>
      </c>
      <c r="AW150" s="12" t="s">
        <v>33</v>
      </c>
      <c r="AX150" s="12" t="s">
        <v>80</v>
      </c>
      <c r="AY150" s="220" t="s">
        <v>136</v>
      </c>
    </row>
    <row r="151" s="2" customFormat="1" ht="16.5" customHeight="1">
      <c r="A151" s="37"/>
      <c r="B151" s="38"/>
      <c r="C151" s="175" t="s">
        <v>8</v>
      </c>
      <c r="D151" s="175" t="s">
        <v>130</v>
      </c>
      <c r="E151" s="176" t="s">
        <v>448</v>
      </c>
      <c r="F151" s="177" t="s">
        <v>449</v>
      </c>
      <c r="G151" s="178" t="s">
        <v>237</v>
      </c>
      <c r="H151" s="179">
        <v>99.700000000000003</v>
      </c>
      <c r="I151" s="180"/>
      <c r="J151" s="181">
        <f>ROUND(I151*H151,2)</f>
        <v>0</v>
      </c>
      <c r="K151" s="177" t="s">
        <v>134</v>
      </c>
      <c r="L151" s="43"/>
      <c r="M151" s="182" t="s">
        <v>19</v>
      </c>
      <c r="N151" s="183" t="s">
        <v>43</v>
      </c>
      <c r="O151" s="83"/>
      <c r="P151" s="184">
        <f>O151*H151</f>
        <v>0</v>
      </c>
      <c r="Q151" s="184">
        <v>0</v>
      </c>
      <c r="R151" s="184">
        <f>Q151*H151</f>
        <v>0</v>
      </c>
      <c r="S151" s="184">
        <v>0</v>
      </c>
      <c r="T151" s="185">
        <f>S151*H151</f>
        <v>0</v>
      </c>
      <c r="U151" s="37"/>
      <c r="V151" s="37"/>
      <c r="W151" s="37"/>
      <c r="X151" s="37"/>
      <c r="Y151" s="37"/>
      <c r="Z151" s="37"/>
      <c r="AA151" s="37"/>
      <c r="AB151" s="37"/>
      <c r="AC151" s="37"/>
      <c r="AD151" s="37"/>
      <c r="AE151" s="37"/>
      <c r="AR151" s="186" t="s">
        <v>135</v>
      </c>
      <c r="AT151" s="186" t="s">
        <v>130</v>
      </c>
      <c r="AU151" s="186" t="s">
        <v>72</v>
      </c>
      <c r="AY151" s="16" t="s">
        <v>136</v>
      </c>
      <c r="BE151" s="187">
        <f>IF(N151="základní",J151,0)</f>
        <v>0</v>
      </c>
      <c r="BF151" s="187">
        <f>IF(N151="snížená",J151,0)</f>
        <v>0</v>
      </c>
      <c r="BG151" s="187">
        <f>IF(N151="zákl. přenesená",J151,0)</f>
        <v>0</v>
      </c>
      <c r="BH151" s="187">
        <f>IF(N151="sníž. přenesená",J151,0)</f>
        <v>0</v>
      </c>
      <c r="BI151" s="187">
        <f>IF(N151="nulová",J151,0)</f>
        <v>0</v>
      </c>
      <c r="BJ151" s="16" t="s">
        <v>80</v>
      </c>
      <c r="BK151" s="187">
        <f>ROUND(I151*H151,2)</f>
        <v>0</v>
      </c>
      <c r="BL151" s="16" t="s">
        <v>135</v>
      </c>
      <c r="BM151" s="186" t="s">
        <v>214</v>
      </c>
    </row>
    <row r="152" s="10" customFormat="1">
      <c r="A152" s="10"/>
      <c r="B152" s="188"/>
      <c r="C152" s="189"/>
      <c r="D152" s="190" t="s">
        <v>137</v>
      </c>
      <c r="E152" s="191" t="s">
        <v>19</v>
      </c>
      <c r="F152" s="192" t="s">
        <v>712</v>
      </c>
      <c r="G152" s="189"/>
      <c r="H152" s="191" t="s">
        <v>19</v>
      </c>
      <c r="I152" s="193"/>
      <c r="J152" s="189"/>
      <c r="K152" s="189"/>
      <c r="L152" s="194"/>
      <c r="M152" s="195"/>
      <c r="N152" s="196"/>
      <c r="O152" s="196"/>
      <c r="P152" s="196"/>
      <c r="Q152" s="196"/>
      <c r="R152" s="196"/>
      <c r="S152" s="196"/>
      <c r="T152" s="197"/>
      <c r="U152" s="10"/>
      <c r="V152" s="10"/>
      <c r="W152" s="10"/>
      <c r="X152" s="10"/>
      <c r="Y152" s="10"/>
      <c r="Z152" s="10"/>
      <c r="AA152" s="10"/>
      <c r="AB152" s="10"/>
      <c r="AC152" s="10"/>
      <c r="AD152" s="10"/>
      <c r="AE152" s="10"/>
      <c r="AT152" s="198" t="s">
        <v>137</v>
      </c>
      <c r="AU152" s="198" t="s">
        <v>72</v>
      </c>
      <c r="AV152" s="10" t="s">
        <v>80</v>
      </c>
      <c r="AW152" s="10" t="s">
        <v>33</v>
      </c>
      <c r="AX152" s="10" t="s">
        <v>72</v>
      </c>
      <c r="AY152" s="198" t="s">
        <v>136</v>
      </c>
    </row>
    <row r="153" s="10" customFormat="1">
      <c r="A153" s="10"/>
      <c r="B153" s="188"/>
      <c r="C153" s="189"/>
      <c r="D153" s="190" t="s">
        <v>137</v>
      </c>
      <c r="E153" s="191" t="s">
        <v>19</v>
      </c>
      <c r="F153" s="192" t="s">
        <v>713</v>
      </c>
      <c r="G153" s="189"/>
      <c r="H153" s="191" t="s">
        <v>19</v>
      </c>
      <c r="I153" s="193"/>
      <c r="J153" s="189"/>
      <c r="K153" s="189"/>
      <c r="L153" s="194"/>
      <c r="M153" s="195"/>
      <c r="N153" s="196"/>
      <c r="O153" s="196"/>
      <c r="P153" s="196"/>
      <c r="Q153" s="196"/>
      <c r="R153" s="196"/>
      <c r="S153" s="196"/>
      <c r="T153" s="197"/>
      <c r="U153" s="10"/>
      <c r="V153" s="10"/>
      <c r="W153" s="10"/>
      <c r="X153" s="10"/>
      <c r="Y153" s="10"/>
      <c r="Z153" s="10"/>
      <c r="AA153" s="10"/>
      <c r="AB153" s="10"/>
      <c r="AC153" s="10"/>
      <c r="AD153" s="10"/>
      <c r="AE153" s="10"/>
      <c r="AT153" s="198" t="s">
        <v>137</v>
      </c>
      <c r="AU153" s="198" t="s">
        <v>72</v>
      </c>
      <c r="AV153" s="10" t="s">
        <v>80</v>
      </c>
      <c r="AW153" s="10" t="s">
        <v>33</v>
      </c>
      <c r="AX153" s="10" t="s">
        <v>72</v>
      </c>
      <c r="AY153" s="198" t="s">
        <v>136</v>
      </c>
    </row>
    <row r="154" s="11" customFormat="1">
      <c r="A154" s="11"/>
      <c r="B154" s="199"/>
      <c r="C154" s="200"/>
      <c r="D154" s="190" t="s">
        <v>137</v>
      </c>
      <c r="E154" s="201" t="s">
        <v>19</v>
      </c>
      <c r="F154" s="202" t="s">
        <v>714</v>
      </c>
      <c r="G154" s="200"/>
      <c r="H154" s="203">
        <v>99.700000000000003</v>
      </c>
      <c r="I154" s="204"/>
      <c r="J154" s="200"/>
      <c r="K154" s="200"/>
      <c r="L154" s="205"/>
      <c r="M154" s="206"/>
      <c r="N154" s="207"/>
      <c r="O154" s="207"/>
      <c r="P154" s="207"/>
      <c r="Q154" s="207"/>
      <c r="R154" s="207"/>
      <c r="S154" s="207"/>
      <c r="T154" s="208"/>
      <c r="U154" s="11"/>
      <c r="V154" s="11"/>
      <c r="W154" s="11"/>
      <c r="X154" s="11"/>
      <c r="Y154" s="11"/>
      <c r="Z154" s="11"/>
      <c r="AA154" s="11"/>
      <c r="AB154" s="11"/>
      <c r="AC154" s="11"/>
      <c r="AD154" s="11"/>
      <c r="AE154" s="11"/>
      <c r="AT154" s="209" t="s">
        <v>137</v>
      </c>
      <c r="AU154" s="209" t="s">
        <v>72</v>
      </c>
      <c r="AV154" s="11" t="s">
        <v>82</v>
      </c>
      <c r="AW154" s="11" t="s">
        <v>33</v>
      </c>
      <c r="AX154" s="11" t="s">
        <v>72</v>
      </c>
      <c r="AY154" s="209" t="s">
        <v>136</v>
      </c>
    </row>
    <row r="155" s="12" customFormat="1">
      <c r="A155" s="12"/>
      <c r="B155" s="210"/>
      <c r="C155" s="211"/>
      <c r="D155" s="190" t="s">
        <v>137</v>
      </c>
      <c r="E155" s="212" t="s">
        <v>19</v>
      </c>
      <c r="F155" s="213" t="s">
        <v>140</v>
      </c>
      <c r="G155" s="211"/>
      <c r="H155" s="214">
        <v>99.700000000000003</v>
      </c>
      <c r="I155" s="215"/>
      <c r="J155" s="211"/>
      <c r="K155" s="211"/>
      <c r="L155" s="216"/>
      <c r="M155" s="217"/>
      <c r="N155" s="218"/>
      <c r="O155" s="218"/>
      <c r="P155" s="218"/>
      <c r="Q155" s="218"/>
      <c r="R155" s="218"/>
      <c r="S155" s="218"/>
      <c r="T155" s="219"/>
      <c r="U155" s="12"/>
      <c r="V155" s="12"/>
      <c r="W155" s="12"/>
      <c r="X155" s="12"/>
      <c r="Y155" s="12"/>
      <c r="Z155" s="12"/>
      <c r="AA155" s="12"/>
      <c r="AB155" s="12"/>
      <c r="AC155" s="12"/>
      <c r="AD155" s="12"/>
      <c r="AE155" s="12"/>
      <c r="AT155" s="220" t="s">
        <v>137</v>
      </c>
      <c r="AU155" s="220" t="s">
        <v>72</v>
      </c>
      <c r="AV155" s="12" t="s">
        <v>135</v>
      </c>
      <c r="AW155" s="12" t="s">
        <v>33</v>
      </c>
      <c r="AX155" s="12" t="s">
        <v>80</v>
      </c>
      <c r="AY155" s="220" t="s">
        <v>136</v>
      </c>
    </row>
    <row r="156" s="2" customFormat="1" ht="16.5" customHeight="1">
      <c r="A156" s="37"/>
      <c r="B156" s="38"/>
      <c r="C156" s="175" t="s">
        <v>172</v>
      </c>
      <c r="D156" s="175" t="s">
        <v>130</v>
      </c>
      <c r="E156" s="176" t="s">
        <v>193</v>
      </c>
      <c r="F156" s="177" t="s">
        <v>194</v>
      </c>
      <c r="G156" s="178" t="s">
        <v>195</v>
      </c>
      <c r="H156" s="179">
        <v>508.30000000000001</v>
      </c>
      <c r="I156" s="180"/>
      <c r="J156" s="181">
        <f>ROUND(I156*H156,2)</f>
        <v>0</v>
      </c>
      <c r="K156" s="177" t="s">
        <v>134</v>
      </c>
      <c r="L156" s="43"/>
      <c r="M156" s="182" t="s">
        <v>19</v>
      </c>
      <c r="N156" s="183" t="s">
        <v>43</v>
      </c>
      <c r="O156" s="83"/>
      <c r="P156" s="184">
        <f>O156*H156</f>
        <v>0</v>
      </c>
      <c r="Q156" s="184">
        <v>0</v>
      </c>
      <c r="R156" s="184">
        <f>Q156*H156</f>
        <v>0</v>
      </c>
      <c r="S156" s="184">
        <v>0</v>
      </c>
      <c r="T156" s="185">
        <f>S156*H156</f>
        <v>0</v>
      </c>
      <c r="U156" s="37"/>
      <c r="V156" s="37"/>
      <c r="W156" s="37"/>
      <c r="X156" s="37"/>
      <c r="Y156" s="37"/>
      <c r="Z156" s="37"/>
      <c r="AA156" s="37"/>
      <c r="AB156" s="37"/>
      <c r="AC156" s="37"/>
      <c r="AD156" s="37"/>
      <c r="AE156" s="37"/>
      <c r="AR156" s="186" t="s">
        <v>135</v>
      </c>
      <c r="AT156" s="186" t="s">
        <v>130</v>
      </c>
      <c r="AU156" s="186" t="s">
        <v>72</v>
      </c>
      <c r="AY156" s="16" t="s">
        <v>136</v>
      </c>
      <c r="BE156" s="187">
        <f>IF(N156="základní",J156,0)</f>
        <v>0</v>
      </c>
      <c r="BF156" s="187">
        <f>IF(N156="snížená",J156,0)</f>
        <v>0</v>
      </c>
      <c r="BG156" s="187">
        <f>IF(N156="zákl. přenesená",J156,0)</f>
        <v>0</v>
      </c>
      <c r="BH156" s="187">
        <f>IF(N156="sníž. přenesená",J156,0)</f>
        <v>0</v>
      </c>
      <c r="BI156" s="187">
        <f>IF(N156="nulová",J156,0)</f>
        <v>0</v>
      </c>
      <c r="BJ156" s="16" t="s">
        <v>80</v>
      </c>
      <c r="BK156" s="187">
        <f>ROUND(I156*H156,2)</f>
        <v>0</v>
      </c>
      <c r="BL156" s="16" t="s">
        <v>135</v>
      </c>
      <c r="BM156" s="186" t="s">
        <v>219</v>
      </c>
    </row>
    <row r="157" s="11" customFormat="1">
      <c r="A157" s="11"/>
      <c r="B157" s="199"/>
      <c r="C157" s="200"/>
      <c r="D157" s="190" t="s">
        <v>137</v>
      </c>
      <c r="E157" s="201" t="s">
        <v>19</v>
      </c>
      <c r="F157" s="202" t="s">
        <v>715</v>
      </c>
      <c r="G157" s="200"/>
      <c r="H157" s="203">
        <v>508.30000000000001</v>
      </c>
      <c r="I157" s="204"/>
      <c r="J157" s="200"/>
      <c r="K157" s="200"/>
      <c r="L157" s="205"/>
      <c r="M157" s="206"/>
      <c r="N157" s="207"/>
      <c r="O157" s="207"/>
      <c r="P157" s="207"/>
      <c r="Q157" s="207"/>
      <c r="R157" s="207"/>
      <c r="S157" s="207"/>
      <c r="T157" s="208"/>
      <c r="U157" s="11"/>
      <c r="V157" s="11"/>
      <c r="W157" s="11"/>
      <c r="X157" s="11"/>
      <c r="Y157" s="11"/>
      <c r="Z157" s="11"/>
      <c r="AA157" s="11"/>
      <c r="AB157" s="11"/>
      <c r="AC157" s="11"/>
      <c r="AD157" s="11"/>
      <c r="AE157" s="11"/>
      <c r="AT157" s="209" t="s">
        <v>137</v>
      </c>
      <c r="AU157" s="209" t="s">
        <v>72</v>
      </c>
      <c r="AV157" s="11" t="s">
        <v>82</v>
      </c>
      <c r="AW157" s="11" t="s">
        <v>33</v>
      </c>
      <c r="AX157" s="11" t="s">
        <v>72</v>
      </c>
      <c r="AY157" s="209" t="s">
        <v>136</v>
      </c>
    </row>
    <row r="158" s="12" customFormat="1">
      <c r="A158" s="12"/>
      <c r="B158" s="210"/>
      <c r="C158" s="211"/>
      <c r="D158" s="190" t="s">
        <v>137</v>
      </c>
      <c r="E158" s="212" t="s">
        <v>19</v>
      </c>
      <c r="F158" s="213" t="s">
        <v>140</v>
      </c>
      <c r="G158" s="211"/>
      <c r="H158" s="214">
        <v>508.30000000000001</v>
      </c>
      <c r="I158" s="215"/>
      <c r="J158" s="211"/>
      <c r="K158" s="211"/>
      <c r="L158" s="216"/>
      <c r="M158" s="217"/>
      <c r="N158" s="218"/>
      <c r="O158" s="218"/>
      <c r="P158" s="218"/>
      <c r="Q158" s="218"/>
      <c r="R158" s="218"/>
      <c r="S158" s="218"/>
      <c r="T158" s="219"/>
      <c r="U158" s="12"/>
      <c r="V158" s="12"/>
      <c r="W158" s="12"/>
      <c r="X158" s="12"/>
      <c r="Y158" s="12"/>
      <c r="Z158" s="12"/>
      <c r="AA158" s="12"/>
      <c r="AB158" s="12"/>
      <c r="AC158" s="12"/>
      <c r="AD158" s="12"/>
      <c r="AE158" s="12"/>
      <c r="AT158" s="220" t="s">
        <v>137</v>
      </c>
      <c r="AU158" s="220" t="s">
        <v>72</v>
      </c>
      <c r="AV158" s="12" t="s">
        <v>135</v>
      </c>
      <c r="AW158" s="12" t="s">
        <v>33</v>
      </c>
      <c r="AX158" s="12" t="s">
        <v>80</v>
      </c>
      <c r="AY158" s="220" t="s">
        <v>136</v>
      </c>
    </row>
    <row r="159" s="2" customFormat="1" ht="33" customHeight="1">
      <c r="A159" s="37"/>
      <c r="B159" s="38"/>
      <c r="C159" s="175" t="s">
        <v>224</v>
      </c>
      <c r="D159" s="175" t="s">
        <v>130</v>
      </c>
      <c r="E159" s="176" t="s">
        <v>198</v>
      </c>
      <c r="F159" s="177" t="s">
        <v>199</v>
      </c>
      <c r="G159" s="178" t="s">
        <v>149</v>
      </c>
      <c r="H159" s="179">
        <v>516.61000000000001</v>
      </c>
      <c r="I159" s="180"/>
      <c r="J159" s="181">
        <f>ROUND(I159*H159,2)</f>
        <v>0</v>
      </c>
      <c r="K159" s="177" t="s">
        <v>134</v>
      </c>
      <c r="L159" s="43"/>
      <c r="M159" s="182" t="s">
        <v>19</v>
      </c>
      <c r="N159" s="183" t="s">
        <v>43</v>
      </c>
      <c r="O159" s="83"/>
      <c r="P159" s="184">
        <f>O159*H159</f>
        <v>0</v>
      </c>
      <c r="Q159" s="184">
        <v>0</v>
      </c>
      <c r="R159" s="184">
        <f>Q159*H159</f>
        <v>0</v>
      </c>
      <c r="S159" s="184">
        <v>0</v>
      </c>
      <c r="T159" s="185">
        <f>S159*H159</f>
        <v>0</v>
      </c>
      <c r="U159" s="37"/>
      <c r="V159" s="37"/>
      <c r="W159" s="37"/>
      <c r="X159" s="37"/>
      <c r="Y159" s="37"/>
      <c r="Z159" s="37"/>
      <c r="AA159" s="37"/>
      <c r="AB159" s="37"/>
      <c r="AC159" s="37"/>
      <c r="AD159" s="37"/>
      <c r="AE159" s="37"/>
      <c r="AR159" s="186" t="s">
        <v>135</v>
      </c>
      <c r="AT159" s="186" t="s">
        <v>130</v>
      </c>
      <c r="AU159" s="186" t="s">
        <v>72</v>
      </c>
      <c r="AY159" s="16" t="s">
        <v>136</v>
      </c>
      <c r="BE159" s="187">
        <f>IF(N159="základní",J159,0)</f>
        <v>0</v>
      </c>
      <c r="BF159" s="187">
        <f>IF(N159="snížená",J159,0)</f>
        <v>0</v>
      </c>
      <c r="BG159" s="187">
        <f>IF(N159="zákl. přenesená",J159,0)</f>
        <v>0</v>
      </c>
      <c r="BH159" s="187">
        <f>IF(N159="sníž. přenesená",J159,0)</f>
        <v>0</v>
      </c>
      <c r="BI159" s="187">
        <f>IF(N159="nulová",J159,0)</f>
        <v>0</v>
      </c>
      <c r="BJ159" s="16" t="s">
        <v>80</v>
      </c>
      <c r="BK159" s="187">
        <f>ROUND(I159*H159,2)</f>
        <v>0</v>
      </c>
      <c r="BL159" s="16" t="s">
        <v>135</v>
      </c>
      <c r="BM159" s="186" t="s">
        <v>228</v>
      </c>
    </row>
    <row r="160" s="10" customFormat="1">
      <c r="A160" s="10"/>
      <c r="B160" s="188"/>
      <c r="C160" s="189"/>
      <c r="D160" s="190" t="s">
        <v>137</v>
      </c>
      <c r="E160" s="191" t="s">
        <v>19</v>
      </c>
      <c r="F160" s="192" t="s">
        <v>716</v>
      </c>
      <c r="G160" s="189"/>
      <c r="H160" s="191" t="s">
        <v>19</v>
      </c>
      <c r="I160" s="193"/>
      <c r="J160" s="189"/>
      <c r="K160" s="189"/>
      <c r="L160" s="194"/>
      <c r="M160" s="195"/>
      <c r="N160" s="196"/>
      <c r="O160" s="196"/>
      <c r="P160" s="196"/>
      <c r="Q160" s="196"/>
      <c r="R160" s="196"/>
      <c r="S160" s="196"/>
      <c r="T160" s="197"/>
      <c r="U160" s="10"/>
      <c r="V160" s="10"/>
      <c r="W160" s="10"/>
      <c r="X160" s="10"/>
      <c r="Y160" s="10"/>
      <c r="Z160" s="10"/>
      <c r="AA160" s="10"/>
      <c r="AB160" s="10"/>
      <c r="AC160" s="10"/>
      <c r="AD160" s="10"/>
      <c r="AE160" s="10"/>
      <c r="AT160" s="198" t="s">
        <v>137</v>
      </c>
      <c r="AU160" s="198" t="s">
        <v>72</v>
      </c>
      <c r="AV160" s="10" t="s">
        <v>80</v>
      </c>
      <c r="AW160" s="10" t="s">
        <v>33</v>
      </c>
      <c r="AX160" s="10" t="s">
        <v>72</v>
      </c>
      <c r="AY160" s="198" t="s">
        <v>136</v>
      </c>
    </row>
    <row r="161" s="11" customFormat="1">
      <c r="A161" s="11"/>
      <c r="B161" s="199"/>
      <c r="C161" s="200"/>
      <c r="D161" s="190" t="s">
        <v>137</v>
      </c>
      <c r="E161" s="201" t="s">
        <v>19</v>
      </c>
      <c r="F161" s="202" t="s">
        <v>717</v>
      </c>
      <c r="G161" s="200"/>
      <c r="H161" s="203">
        <v>516.61000000000001</v>
      </c>
      <c r="I161" s="204"/>
      <c r="J161" s="200"/>
      <c r="K161" s="200"/>
      <c r="L161" s="205"/>
      <c r="M161" s="206"/>
      <c r="N161" s="207"/>
      <c r="O161" s="207"/>
      <c r="P161" s="207"/>
      <c r="Q161" s="207"/>
      <c r="R161" s="207"/>
      <c r="S161" s="207"/>
      <c r="T161" s="208"/>
      <c r="U161" s="11"/>
      <c r="V161" s="11"/>
      <c r="W161" s="11"/>
      <c r="X161" s="11"/>
      <c r="Y161" s="11"/>
      <c r="Z161" s="11"/>
      <c r="AA161" s="11"/>
      <c r="AB161" s="11"/>
      <c r="AC161" s="11"/>
      <c r="AD161" s="11"/>
      <c r="AE161" s="11"/>
      <c r="AT161" s="209" t="s">
        <v>137</v>
      </c>
      <c r="AU161" s="209" t="s">
        <v>72</v>
      </c>
      <c r="AV161" s="11" t="s">
        <v>82</v>
      </c>
      <c r="AW161" s="11" t="s">
        <v>33</v>
      </c>
      <c r="AX161" s="11" t="s">
        <v>72</v>
      </c>
      <c r="AY161" s="209" t="s">
        <v>136</v>
      </c>
    </row>
    <row r="162" s="12" customFormat="1">
      <c r="A162" s="12"/>
      <c r="B162" s="210"/>
      <c r="C162" s="211"/>
      <c r="D162" s="190" t="s">
        <v>137</v>
      </c>
      <c r="E162" s="212" t="s">
        <v>19</v>
      </c>
      <c r="F162" s="213" t="s">
        <v>140</v>
      </c>
      <c r="G162" s="211"/>
      <c r="H162" s="214">
        <v>516.61000000000001</v>
      </c>
      <c r="I162" s="215"/>
      <c r="J162" s="211"/>
      <c r="K162" s="211"/>
      <c r="L162" s="216"/>
      <c r="M162" s="217"/>
      <c r="N162" s="218"/>
      <c r="O162" s="218"/>
      <c r="P162" s="218"/>
      <c r="Q162" s="218"/>
      <c r="R162" s="218"/>
      <c r="S162" s="218"/>
      <c r="T162" s="219"/>
      <c r="U162" s="12"/>
      <c r="V162" s="12"/>
      <c r="W162" s="12"/>
      <c r="X162" s="12"/>
      <c r="Y162" s="12"/>
      <c r="Z162" s="12"/>
      <c r="AA162" s="12"/>
      <c r="AB162" s="12"/>
      <c r="AC162" s="12"/>
      <c r="AD162" s="12"/>
      <c r="AE162" s="12"/>
      <c r="AT162" s="220" t="s">
        <v>137</v>
      </c>
      <c r="AU162" s="220" t="s">
        <v>72</v>
      </c>
      <c r="AV162" s="12" t="s">
        <v>135</v>
      </c>
      <c r="AW162" s="12" t="s">
        <v>33</v>
      </c>
      <c r="AX162" s="12" t="s">
        <v>80</v>
      </c>
      <c r="AY162" s="220" t="s">
        <v>136</v>
      </c>
    </row>
    <row r="163" s="2" customFormat="1" ht="16.5" customHeight="1">
      <c r="A163" s="37"/>
      <c r="B163" s="38"/>
      <c r="C163" s="175" t="s">
        <v>177</v>
      </c>
      <c r="D163" s="175" t="s">
        <v>130</v>
      </c>
      <c r="E163" s="176" t="s">
        <v>204</v>
      </c>
      <c r="F163" s="177" t="s">
        <v>205</v>
      </c>
      <c r="G163" s="178" t="s">
        <v>149</v>
      </c>
      <c r="H163" s="179">
        <v>516.61000000000001</v>
      </c>
      <c r="I163" s="180"/>
      <c r="J163" s="181">
        <f>ROUND(I163*H163,2)</f>
        <v>0</v>
      </c>
      <c r="K163" s="177" t="s">
        <v>134</v>
      </c>
      <c r="L163" s="43"/>
      <c r="M163" s="182" t="s">
        <v>19</v>
      </c>
      <c r="N163" s="183" t="s">
        <v>43</v>
      </c>
      <c r="O163" s="83"/>
      <c r="P163" s="184">
        <f>O163*H163</f>
        <v>0</v>
      </c>
      <c r="Q163" s="184">
        <v>0</v>
      </c>
      <c r="R163" s="184">
        <f>Q163*H163</f>
        <v>0</v>
      </c>
      <c r="S163" s="184">
        <v>0</v>
      </c>
      <c r="T163" s="185">
        <f>S163*H163</f>
        <v>0</v>
      </c>
      <c r="U163" s="37"/>
      <c r="V163" s="37"/>
      <c r="W163" s="37"/>
      <c r="X163" s="37"/>
      <c r="Y163" s="37"/>
      <c r="Z163" s="37"/>
      <c r="AA163" s="37"/>
      <c r="AB163" s="37"/>
      <c r="AC163" s="37"/>
      <c r="AD163" s="37"/>
      <c r="AE163" s="37"/>
      <c r="AR163" s="186" t="s">
        <v>135</v>
      </c>
      <c r="AT163" s="186" t="s">
        <v>130</v>
      </c>
      <c r="AU163" s="186" t="s">
        <v>72</v>
      </c>
      <c r="AY163" s="16" t="s">
        <v>136</v>
      </c>
      <c r="BE163" s="187">
        <f>IF(N163="základní",J163,0)</f>
        <v>0</v>
      </c>
      <c r="BF163" s="187">
        <f>IF(N163="snížená",J163,0)</f>
        <v>0</v>
      </c>
      <c r="BG163" s="187">
        <f>IF(N163="zákl. přenesená",J163,0)</f>
        <v>0</v>
      </c>
      <c r="BH163" s="187">
        <f>IF(N163="sníž. přenesená",J163,0)</f>
        <v>0</v>
      </c>
      <c r="BI163" s="187">
        <f>IF(N163="nulová",J163,0)</f>
        <v>0</v>
      </c>
      <c r="BJ163" s="16" t="s">
        <v>80</v>
      </c>
      <c r="BK163" s="187">
        <f>ROUND(I163*H163,2)</f>
        <v>0</v>
      </c>
      <c r="BL163" s="16" t="s">
        <v>135</v>
      </c>
      <c r="BM163" s="186" t="s">
        <v>232</v>
      </c>
    </row>
    <row r="164" s="11" customFormat="1">
      <c r="A164" s="11"/>
      <c r="B164" s="199"/>
      <c r="C164" s="200"/>
      <c r="D164" s="190" t="s">
        <v>137</v>
      </c>
      <c r="E164" s="201" t="s">
        <v>19</v>
      </c>
      <c r="F164" s="202" t="s">
        <v>718</v>
      </c>
      <c r="G164" s="200"/>
      <c r="H164" s="203">
        <v>516.61000000000001</v>
      </c>
      <c r="I164" s="204"/>
      <c r="J164" s="200"/>
      <c r="K164" s="200"/>
      <c r="L164" s="205"/>
      <c r="M164" s="206"/>
      <c r="N164" s="207"/>
      <c r="O164" s="207"/>
      <c r="P164" s="207"/>
      <c r="Q164" s="207"/>
      <c r="R164" s="207"/>
      <c r="S164" s="207"/>
      <c r="T164" s="208"/>
      <c r="U164" s="11"/>
      <c r="V164" s="11"/>
      <c r="W164" s="11"/>
      <c r="X164" s="11"/>
      <c r="Y164" s="11"/>
      <c r="Z164" s="11"/>
      <c r="AA164" s="11"/>
      <c r="AB164" s="11"/>
      <c r="AC164" s="11"/>
      <c r="AD164" s="11"/>
      <c r="AE164" s="11"/>
      <c r="AT164" s="209" t="s">
        <v>137</v>
      </c>
      <c r="AU164" s="209" t="s">
        <v>72</v>
      </c>
      <c r="AV164" s="11" t="s">
        <v>82</v>
      </c>
      <c r="AW164" s="11" t="s">
        <v>33</v>
      </c>
      <c r="AX164" s="11" t="s">
        <v>72</v>
      </c>
      <c r="AY164" s="209" t="s">
        <v>136</v>
      </c>
    </row>
    <row r="165" s="12" customFormat="1">
      <c r="A165" s="12"/>
      <c r="B165" s="210"/>
      <c r="C165" s="211"/>
      <c r="D165" s="190" t="s">
        <v>137</v>
      </c>
      <c r="E165" s="212" t="s">
        <v>19</v>
      </c>
      <c r="F165" s="213" t="s">
        <v>140</v>
      </c>
      <c r="G165" s="211"/>
      <c r="H165" s="214">
        <v>516.61000000000001</v>
      </c>
      <c r="I165" s="215"/>
      <c r="J165" s="211"/>
      <c r="K165" s="211"/>
      <c r="L165" s="216"/>
      <c r="M165" s="217"/>
      <c r="N165" s="218"/>
      <c r="O165" s="218"/>
      <c r="P165" s="218"/>
      <c r="Q165" s="218"/>
      <c r="R165" s="218"/>
      <c r="S165" s="218"/>
      <c r="T165" s="219"/>
      <c r="U165" s="12"/>
      <c r="V165" s="12"/>
      <c r="W165" s="12"/>
      <c r="X165" s="12"/>
      <c r="Y165" s="12"/>
      <c r="Z165" s="12"/>
      <c r="AA165" s="12"/>
      <c r="AB165" s="12"/>
      <c r="AC165" s="12"/>
      <c r="AD165" s="12"/>
      <c r="AE165" s="12"/>
      <c r="AT165" s="220" t="s">
        <v>137</v>
      </c>
      <c r="AU165" s="220" t="s">
        <v>72</v>
      </c>
      <c r="AV165" s="12" t="s">
        <v>135</v>
      </c>
      <c r="AW165" s="12" t="s">
        <v>33</v>
      </c>
      <c r="AX165" s="12" t="s">
        <v>80</v>
      </c>
      <c r="AY165" s="220" t="s">
        <v>136</v>
      </c>
    </row>
    <row r="166" s="2" customFormat="1" ht="24.15" customHeight="1">
      <c r="A166" s="37"/>
      <c r="B166" s="38"/>
      <c r="C166" s="175" t="s">
        <v>234</v>
      </c>
      <c r="D166" s="175" t="s">
        <v>130</v>
      </c>
      <c r="E166" s="176" t="s">
        <v>208</v>
      </c>
      <c r="F166" s="177" t="s">
        <v>209</v>
      </c>
      <c r="G166" s="178" t="s">
        <v>149</v>
      </c>
      <c r="H166" s="179">
        <v>516.61000000000001</v>
      </c>
      <c r="I166" s="180"/>
      <c r="J166" s="181">
        <f>ROUND(I166*H166,2)</f>
        <v>0</v>
      </c>
      <c r="K166" s="177" t="s">
        <v>134</v>
      </c>
      <c r="L166" s="43"/>
      <c r="M166" s="182" t="s">
        <v>19</v>
      </c>
      <c r="N166" s="183" t="s">
        <v>43</v>
      </c>
      <c r="O166" s="83"/>
      <c r="P166" s="184">
        <f>O166*H166</f>
        <v>0</v>
      </c>
      <c r="Q166" s="184">
        <v>0</v>
      </c>
      <c r="R166" s="184">
        <f>Q166*H166</f>
        <v>0</v>
      </c>
      <c r="S166" s="184">
        <v>0</v>
      </c>
      <c r="T166" s="185">
        <f>S166*H166</f>
        <v>0</v>
      </c>
      <c r="U166" s="37"/>
      <c r="V166" s="37"/>
      <c r="W166" s="37"/>
      <c r="X166" s="37"/>
      <c r="Y166" s="37"/>
      <c r="Z166" s="37"/>
      <c r="AA166" s="37"/>
      <c r="AB166" s="37"/>
      <c r="AC166" s="37"/>
      <c r="AD166" s="37"/>
      <c r="AE166" s="37"/>
      <c r="AR166" s="186" t="s">
        <v>135</v>
      </c>
      <c r="AT166" s="186" t="s">
        <v>130</v>
      </c>
      <c r="AU166" s="186" t="s">
        <v>72</v>
      </c>
      <c r="AY166" s="16" t="s">
        <v>136</v>
      </c>
      <c r="BE166" s="187">
        <f>IF(N166="základní",J166,0)</f>
        <v>0</v>
      </c>
      <c r="BF166" s="187">
        <f>IF(N166="snížená",J166,0)</f>
        <v>0</v>
      </c>
      <c r="BG166" s="187">
        <f>IF(N166="zákl. přenesená",J166,0)</f>
        <v>0</v>
      </c>
      <c r="BH166" s="187">
        <f>IF(N166="sníž. přenesená",J166,0)</f>
        <v>0</v>
      </c>
      <c r="BI166" s="187">
        <f>IF(N166="nulová",J166,0)</f>
        <v>0</v>
      </c>
      <c r="BJ166" s="16" t="s">
        <v>80</v>
      </c>
      <c r="BK166" s="187">
        <f>ROUND(I166*H166,2)</f>
        <v>0</v>
      </c>
      <c r="BL166" s="16" t="s">
        <v>135</v>
      </c>
      <c r="BM166" s="186" t="s">
        <v>238</v>
      </c>
    </row>
    <row r="167" s="10" customFormat="1">
      <c r="A167" s="10"/>
      <c r="B167" s="188"/>
      <c r="C167" s="189"/>
      <c r="D167" s="190" t="s">
        <v>137</v>
      </c>
      <c r="E167" s="191" t="s">
        <v>19</v>
      </c>
      <c r="F167" s="192" t="s">
        <v>719</v>
      </c>
      <c r="G167" s="189"/>
      <c r="H167" s="191" t="s">
        <v>19</v>
      </c>
      <c r="I167" s="193"/>
      <c r="J167" s="189"/>
      <c r="K167" s="189"/>
      <c r="L167" s="194"/>
      <c r="M167" s="195"/>
      <c r="N167" s="196"/>
      <c r="O167" s="196"/>
      <c r="P167" s="196"/>
      <c r="Q167" s="196"/>
      <c r="R167" s="196"/>
      <c r="S167" s="196"/>
      <c r="T167" s="197"/>
      <c r="U167" s="10"/>
      <c r="V167" s="10"/>
      <c r="W167" s="10"/>
      <c r="X167" s="10"/>
      <c r="Y167" s="10"/>
      <c r="Z167" s="10"/>
      <c r="AA167" s="10"/>
      <c r="AB167" s="10"/>
      <c r="AC167" s="10"/>
      <c r="AD167" s="10"/>
      <c r="AE167" s="10"/>
      <c r="AT167" s="198" t="s">
        <v>137</v>
      </c>
      <c r="AU167" s="198" t="s">
        <v>72</v>
      </c>
      <c r="AV167" s="10" t="s">
        <v>80</v>
      </c>
      <c r="AW167" s="10" t="s">
        <v>33</v>
      </c>
      <c r="AX167" s="10" t="s">
        <v>72</v>
      </c>
      <c r="AY167" s="198" t="s">
        <v>136</v>
      </c>
    </row>
    <row r="168" s="11" customFormat="1">
      <c r="A168" s="11"/>
      <c r="B168" s="199"/>
      <c r="C168" s="200"/>
      <c r="D168" s="190" t="s">
        <v>137</v>
      </c>
      <c r="E168" s="201" t="s">
        <v>19</v>
      </c>
      <c r="F168" s="202" t="s">
        <v>717</v>
      </c>
      <c r="G168" s="200"/>
      <c r="H168" s="203">
        <v>516.61000000000001</v>
      </c>
      <c r="I168" s="204"/>
      <c r="J168" s="200"/>
      <c r="K168" s="200"/>
      <c r="L168" s="205"/>
      <c r="M168" s="206"/>
      <c r="N168" s="207"/>
      <c r="O168" s="207"/>
      <c r="P168" s="207"/>
      <c r="Q168" s="207"/>
      <c r="R168" s="207"/>
      <c r="S168" s="207"/>
      <c r="T168" s="208"/>
      <c r="U168" s="11"/>
      <c r="V168" s="11"/>
      <c r="W168" s="11"/>
      <c r="X168" s="11"/>
      <c r="Y168" s="11"/>
      <c r="Z168" s="11"/>
      <c r="AA168" s="11"/>
      <c r="AB168" s="11"/>
      <c r="AC168" s="11"/>
      <c r="AD168" s="11"/>
      <c r="AE168" s="11"/>
      <c r="AT168" s="209" t="s">
        <v>137</v>
      </c>
      <c r="AU168" s="209" t="s">
        <v>72</v>
      </c>
      <c r="AV168" s="11" t="s">
        <v>82</v>
      </c>
      <c r="AW168" s="11" t="s">
        <v>33</v>
      </c>
      <c r="AX168" s="11" t="s">
        <v>72</v>
      </c>
      <c r="AY168" s="209" t="s">
        <v>136</v>
      </c>
    </row>
    <row r="169" s="12" customFormat="1">
      <c r="A169" s="12"/>
      <c r="B169" s="210"/>
      <c r="C169" s="211"/>
      <c r="D169" s="190" t="s">
        <v>137</v>
      </c>
      <c r="E169" s="212" t="s">
        <v>19</v>
      </c>
      <c r="F169" s="213" t="s">
        <v>140</v>
      </c>
      <c r="G169" s="211"/>
      <c r="H169" s="214">
        <v>516.61000000000001</v>
      </c>
      <c r="I169" s="215"/>
      <c r="J169" s="211"/>
      <c r="K169" s="211"/>
      <c r="L169" s="216"/>
      <c r="M169" s="217"/>
      <c r="N169" s="218"/>
      <c r="O169" s="218"/>
      <c r="P169" s="218"/>
      <c r="Q169" s="218"/>
      <c r="R169" s="218"/>
      <c r="S169" s="218"/>
      <c r="T169" s="219"/>
      <c r="U169" s="12"/>
      <c r="V169" s="12"/>
      <c r="W169" s="12"/>
      <c r="X169" s="12"/>
      <c r="Y169" s="12"/>
      <c r="Z169" s="12"/>
      <c r="AA169" s="12"/>
      <c r="AB169" s="12"/>
      <c r="AC169" s="12"/>
      <c r="AD169" s="12"/>
      <c r="AE169" s="12"/>
      <c r="AT169" s="220" t="s">
        <v>137</v>
      </c>
      <c r="AU169" s="220" t="s">
        <v>72</v>
      </c>
      <c r="AV169" s="12" t="s">
        <v>135</v>
      </c>
      <c r="AW169" s="12" t="s">
        <v>33</v>
      </c>
      <c r="AX169" s="12" t="s">
        <v>80</v>
      </c>
      <c r="AY169" s="220" t="s">
        <v>136</v>
      </c>
    </row>
    <row r="170" s="2" customFormat="1" ht="16.5" customHeight="1">
      <c r="A170" s="37"/>
      <c r="B170" s="38"/>
      <c r="C170" s="175" t="s">
        <v>183</v>
      </c>
      <c r="D170" s="175" t="s">
        <v>130</v>
      </c>
      <c r="E170" s="176" t="s">
        <v>212</v>
      </c>
      <c r="F170" s="177" t="s">
        <v>213</v>
      </c>
      <c r="G170" s="178" t="s">
        <v>149</v>
      </c>
      <c r="H170" s="179">
        <v>516.61000000000001</v>
      </c>
      <c r="I170" s="180"/>
      <c r="J170" s="181">
        <f>ROUND(I170*H170,2)</f>
        <v>0</v>
      </c>
      <c r="K170" s="177" t="s">
        <v>134</v>
      </c>
      <c r="L170" s="43"/>
      <c r="M170" s="182" t="s">
        <v>19</v>
      </c>
      <c r="N170" s="183" t="s">
        <v>43</v>
      </c>
      <c r="O170" s="83"/>
      <c r="P170" s="184">
        <f>O170*H170</f>
        <v>0</v>
      </c>
      <c r="Q170" s="184">
        <v>0</v>
      </c>
      <c r="R170" s="184">
        <f>Q170*H170</f>
        <v>0</v>
      </c>
      <c r="S170" s="184">
        <v>0</v>
      </c>
      <c r="T170" s="185">
        <f>S170*H170</f>
        <v>0</v>
      </c>
      <c r="U170" s="37"/>
      <c r="V170" s="37"/>
      <c r="W170" s="37"/>
      <c r="X170" s="37"/>
      <c r="Y170" s="37"/>
      <c r="Z170" s="37"/>
      <c r="AA170" s="37"/>
      <c r="AB170" s="37"/>
      <c r="AC170" s="37"/>
      <c r="AD170" s="37"/>
      <c r="AE170" s="37"/>
      <c r="AR170" s="186" t="s">
        <v>135</v>
      </c>
      <c r="AT170" s="186" t="s">
        <v>130</v>
      </c>
      <c r="AU170" s="186" t="s">
        <v>72</v>
      </c>
      <c r="AY170" s="16" t="s">
        <v>136</v>
      </c>
      <c r="BE170" s="187">
        <f>IF(N170="základní",J170,0)</f>
        <v>0</v>
      </c>
      <c r="BF170" s="187">
        <f>IF(N170="snížená",J170,0)</f>
        <v>0</v>
      </c>
      <c r="BG170" s="187">
        <f>IF(N170="zákl. přenesená",J170,0)</f>
        <v>0</v>
      </c>
      <c r="BH170" s="187">
        <f>IF(N170="sníž. přenesená",J170,0)</f>
        <v>0</v>
      </c>
      <c r="BI170" s="187">
        <f>IF(N170="nulová",J170,0)</f>
        <v>0</v>
      </c>
      <c r="BJ170" s="16" t="s">
        <v>80</v>
      </c>
      <c r="BK170" s="187">
        <f>ROUND(I170*H170,2)</f>
        <v>0</v>
      </c>
      <c r="BL170" s="16" t="s">
        <v>135</v>
      </c>
      <c r="BM170" s="186" t="s">
        <v>244</v>
      </c>
    </row>
    <row r="171" s="11" customFormat="1">
      <c r="A171" s="11"/>
      <c r="B171" s="199"/>
      <c r="C171" s="200"/>
      <c r="D171" s="190" t="s">
        <v>137</v>
      </c>
      <c r="E171" s="201" t="s">
        <v>19</v>
      </c>
      <c r="F171" s="202" t="s">
        <v>720</v>
      </c>
      <c r="G171" s="200"/>
      <c r="H171" s="203">
        <v>516.61000000000001</v>
      </c>
      <c r="I171" s="204"/>
      <c r="J171" s="200"/>
      <c r="K171" s="200"/>
      <c r="L171" s="205"/>
      <c r="M171" s="206"/>
      <c r="N171" s="207"/>
      <c r="O171" s="207"/>
      <c r="P171" s="207"/>
      <c r="Q171" s="207"/>
      <c r="R171" s="207"/>
      <c r="S171" s="207"/>
      <c r="T171" s="208"/>
      <c r="U171" s="11"/>
      <c r="V171" s="11"/>
      <c r="W171" s="11"/>
      <c r="X171" s="11"/>
      <c r="Y171" s="11"/>
      <c r="Z171" s="11"/>
      <c r="AA171" s="11"/>
      <c r="AB171" s="11"/>
      <c r="AC171" s="11"/>
      <c r="AD171" s="11"/>
      <c r="AE171" s="11"/>
      <c r="AT171" s="209" t="s">
        <v>137</v>
      </c>
      <c r="AU171" s="209" t="s">
        <v>72</v>
      </c>
      <c r="AV171" s="11" t="s">
        <v>82</v>
      </c>
      <c r="AW171" s="11" t="s">
        <v>33</v>
      </c>
      <c r="AX171" s="11" t="s">
        <v>72</v>
      </c>
      <c r="AY171" s="209" t="s">
        <v>136</v>
      </c>
    </row>
    <row r="172" s="12" customFormat="1">
      <c r="A172" s="12"/>
      <c r="B172" s="210"/>
      <c r="C172" s="211"/>
      <c r="D172" s="190" t="s">
        <v>137</v>
      </c>
      <c r="E172" s="212" t="s">
        <v>19</v>
      </c>
      <c r="F172" s="213" t="s">
        <v>140</v>
      </c>
      <c r="G172" s="211"/>
      <c r="H172" s="214">
        <v>516.61000000000001</v>
      </c>
      <c r="I172" s="215"/>
      <c r="J172" s="211"/>
      <c r="K172" s="211"/>
      <c r="L172" s="216"/>
      <c r="M172" s="217"/>
      <c r="N172" s="218"/>
      <c r="O172" s="218"/>
      <c r="P172" s="218"/>
      <c r="Q172" s="218"/>
      <c r="R172" s="218"/>
      <c r="S172" s="218"/>
      <c r="T172" s="219"/>
      <c r="U172" s="12"/>
      <c r="V172" s="12"/>
      <c r="W172" s="12"/>
      <c r="X172" s="12"/>
      <c r="Y172" s="12"/>
      <c r="Z172" s="12"/>
      <c r="AA172" s="12"/>
      <c r="AB172" s="12"/>
      <c r="AC172" s="12"/>
      <c r="AD172" s="12"/>
      <c r="AE172" s="12"/>
      <c r="AT172" s="220" t="s">
        <v>137</v>
      </c>
      <c r="AU172" s="220" t="s">
        <v>72</v>
      </c>
      <c r="AV172" s="12" t="s">
        <v>135</v>
      </c>
      <c r="AW172" s="12" t="s">
        <v>33</v>
      </c>
      <c r="AX172" s="12" t="s">
        <v>80</v>
      </c>
      <c r="AY172" s="220" t="s">
        <v>136</v>
      </c>
    </row>
    <row r="173" s="2" customFormat="1" ht="16.5" customHeight="1">
      <c r="A173" s="37"/>
      <c r="B173" s="38"/>
      <c r="C173" s="175" t="s">
        <v>7</v>
      </c>
      <c r="D173" s="175" t="s">
        <v>130</v>
      </c>
      <c r="E173" s="176" t="s">
        <v>461</v>
      </c>
      <c r="F173" s="177" t="s">
        <v>462</v>
      </c>
      <c r="G173" s="178" t="s">
        <v>149</v>
      </c>
      <c r="H173" s="179">
        <v>117.035</v>
      </c>
      <c r="I173" s="180"/>
      <c r="J173" s="181">
        <f>ROUND(I173*H173,2)</f>
        <v>0</v>
      </c>
      <c r="K173" s="177" t="s">
        <v>134</v>
      </c>
      <c r="L173" s="43"/>
      <c r="M173" s="182" t="s">
        <v>19</v>
      </c>
      <c r="N173" s="183" t="s">
        <v>43</v>
      </c>
      <c r="O173" s="83"/>
      <c r="P173" s="184">
        <f>O173*H173</f>
        <v>0</v>
      </c>
      <c r="Q173" s="184">
        <v>0</v>
      </c>
      <c r="R173" s="184">
        <f>Q173*H173</f>
        <v>0</v>
      </c>
      <c r="S173" s="184">
        <v>0</v>
      </c>
      <c r="T173" s="185">
        <f>S173*H173</f>
        <v>0</v>
      </c>
      <c r="U173" s="37"/>
      <c r="V173" s="37"/>
      <c r="W173" s="37"/>
      <c r="X173" s="37"/>
      <c r="Y173" s="37"/>
      <c r="Z173" s="37"/>
      <c r="AA173" s="37"/>
      <c r="AB173" s="37"/>
      <c r="AC173" s="37"/>
      <c r="AD173" s="37"/>
      <c r="AE173" s="37"/>
      <c r="AR173" s="186" t="s">
        <v>135</v>
      </c>
      <c r="AT173" s="186" t="s">
        <v>130</v>
      </c>
      <c r="AU173" s="186" t="s">
        <v>72</v>
      </c>
      <c r="AY173" s="16" t="s">
        <v>136</v>
      </c>
      <c r="BE173" s="187">
        <f>IF(N173="základní",J173,0)</f>
        <v>0</v>
      </c>
      <c r="BF173" s="187">
        <f>IF(N173="snížená",J173,0)</f>
        <v>0</v>
      </c>
      <c r="BG173" s="187">
        <f>IF(N173="zákl. přenesená",J173,0)</f>
        <v>0</v>
      </c>
      <c r="BH173" s="187">
        <f>IF(N173="sníž. přenesená",J173,0)</f>
        <v>0</v>
      </c>
      <c r="BI173" s="187">
        <f>IF(N173="nulová",J173,0)</f>
        <v>0</v>
      </c>
      <c r="BJ173" s="16" t="s">
        <v>80</v>
      </c>
      <c r="BK173" s="187">
        <f>ROUND(I173*H173,2)</f>
        <v>0</v>
      </c>
      <c r="BL173" s="16" t="s">
        <v>135</v>
      </c>
      <c r="BM173" s="186" t="s">
        <v>249</v>
      </c>
    </row>
    <row r="174" s="10" customFormat="1">
      <c r="A174" s="10"/>
      <c r="B174" s="188"/>
      <c r="C174" s="189"/>
      <c r="D174" s="190" t="s">
        <v>137</v>
      </c>
      <c r="E174" s="191" t="s">
        <v>19</v>
      </c>
      <c r="F174" s="192" t="s">
        <v>721</v>
      </c>
      <c r="G174" s="189"/>
      <c r="H174" s="191" t="s">
        <v>19</v>
      </c>
      <c r="I174" s="193"/>
      <c r="J174" s="189"/>
      <c r="K174" s="189"/>
      <c r="L174" s="194"/>
      <c r="M174" s="195"/>
      <c r="N174" s="196"/>
      <c r="O174" s="196"/>
      <c r="P174" s="196"/>
      <c r="Q174" s="196"/>
      <c r="R174" s="196"/>
      <c r="S174" s="196"/>
      <c r="T174" s="197"/>
      <c r="U174" s="10"/>
      <c r="V174" s="10"/>
      <c r="W174" s="10"/>
      <c r="X174" s="10"/>
      <c r="Y174" s="10"/>
      <c r="Z174" s="10"/>
      <c r="AA174" s="10"/>
      <c r="AB174" s="10"/>
      <c r="AC174" s="10"/>
      <c r="AD174" s="10"/>
      <c r="AE174" s="10"/>
      <c r="AT174" s="198" t="s">
        <v>137</v>
      </c>
      <c r="AU174" s="198" t="s">
        <v>72</v>
      </c>
      <c r="AV174" s="10" t="s">
        <v>80</v>
      </c>
      <c r="AW174" s="10" t="s">
        <v>33</v>
      </c>
      <c r="AX174" s="10" t="s">
        <v>72</v>
      </c>
      <c r="AY174" s="198" t="s">
        <v>136</v>
      </c>
    </row>
    <row r="175" s="10" customFormat="1">
      <c r="A175" s="10"/>
      <c r="B175" s="188"/>
      <c r="C175" s="189"/>
      <c r="D175" s="190" t="s">
        <v>137</v>
      </c>
      <c r="E175" s="191" t="s">
        <v>19</v>
      </c>
      <c r="F175" s="192" t="s">
        <v>722</v>
      </c>
      <c r="G175" s="189"/>
      <c r="H175" s="191" t="s">
        <v>19</v>
      </c>
      <c r="I175" s="193"/>
      <c r="J175" s="189"/>
      <c r="K175" s="189"/>
      <c r="L175" s="194"/>
      <c r="M175" s="195"/>
      <c r="N175" s="196"/>
      <c r="O175" s="196"/>
      <c r="P175" s="196"/>
      <c r="Q175" s="196"/>
      <c r="R175" s="196"/>
      <c r="S175" s="196"/>
      <c r="T175" s="197"/>
      <c r="U175" s="10"/>
      <c r="V175" s="10"/>
      <c r="W175" s="10"/>
      <c r="X175" s="10"/>
      <c r="Y175" s="10"/>
      <c r="Z175" s="10"/>
      <c r="AA175" s="10"/>
      <c r="AB175" s="10"/>
      <c r="AC175" s="10"/>
      <c r="AD175" s="10"/>
      <c r="AE175" s="10"/>
      <c r="AT175" s="198" t="s">
        <v>137</v>
      </c>
      <c r="AU175" s="198" t="s">
        <v>72</v>
      </c>
      <c r="AV175" s="10" t="s">
        <v>80</v>
      </c>
      <c r="AW175" s="10" t="s">
        <v>33</v>
      </c>
      <c r="AX175" s="10" t="s">
        <v>72</v>
      </c>
      <c r="AY175" s="198" t="s">
        <v>136</v>
      </c>
    </row>
    <row r="176" s="10" customFormat="1">
      <c r="A176" s="10"/>
      <c r="B176" s="188"/>
      <c r="C176" s="189"/>
      <c r="D176" s="190" t="s">
        <v>137</v>
      </c>
      <c r="E176" s="191" t="s">
        <v>19</v>
      </c>
      <c r="F176" s="192" t="s">
        <v>675</v>
      </c>
      <c r="G176" s="189"/>
      <c r="H176" s="191" t="s">
        <v>19</v>
      </c>
      <c r="I176" s="193"/>
      <c r="J176" s="189"/>
      <c r="K176" s="189"/>
      <c r="L176" s="194"/>
      <c r="M176" s="195"/>
      <c r="N176" s="196"/>
      <c r="O176" s="196"/>
      <c r="P176" s="196"/>
      <c r="Q176" s="196"/>
      <c r="R176" s="196"/>
      <c r="S176" s="196"/>
      <c r="T176" s="197"/>
      <c r="U176" s="10"/>
      <c r="V176" s="10"/>
      <c r="W176" s="10"/>
      <c r="X176" s="10"/>
      <c r="Y176" s="10"/>
      <c r="Z176" s="10"/>
      <c r="AA176" s="10"/>
      <c r="AB176" s="10"/>
      <c r="AC176" s="10"/>
      <c r="AD176" s="10"/>
      <c r="AE176" s="10"/>
      <c r="AT176" s="198" t="s">
        <v>137</v>
      </c>
      <c r="AU176" s="198" t="s">
        <v>72</v>
      </c>
      <c r="AV176" s="10" t="s">
        <v>80</v>
      </c>
      <c r="AW176" s="10" t="s">
        <v>33</v>
      </c>
      <c r="AX176" s="10" t="s">
        <v>72</v>
      </c>
      <c r="AY176" s="198" t="s">
        <v>136</v>
      </c>
    </row>
    <row r="177" s="10" customFormat="1">
      <c r="A177" s="10"/>
      <c r="B177" s="188"/>
      <c r="C177" s="189"/>
      <c r="D177" s="190" t="s">
        <v>137</v>
      </c>
      <c r="E177" s="191" t="s">
        <v>19</v>
      </c>
      <c r="F177" s="192" t="s">
        <v>676</v>
      </c>
      <c r="G177" s="189"/>
      <c r="H177" s="191" t="s">
        <v>19</v>
      </c>
      <c r="I177" s="193"/>
      <c r="J177" s="189"/>
      <c r="K177" s="189"/>
      <c r="L177" s="194"/>
      <c r="M177" s="195"/>
      <c r="N177" s="196"/>
      <c r="O177" s="196"/>
      <c r="P177" s="196"/>
      <c r="Q177" s="196"/>
      <c r="R177" s="196"/>
      <c r="S177" s="196"/>
      <c r="T177" s="197"/>
      <c r="U177" s="10"/>
      <c r="V177" s="10"/>
      <c r="W177" s="10"/>
      <c r="X177" s="10"/>
      <c r="Y177" s="10"/>
      <c r="Z177" s="10"/>
      <c r="AA177" s="10"/>
      <c r="AB177" s="10"/>
      <c r="AC177" s="10"/>
      <c r="AD177" s="10"/>
      <c r="AE177" s="10"/>
      <c r="AT177" s="198" t="s">
        <v>137</v>
      </c>
      <c r="AU177" s="198" t="s">
        <v>72</v>
      </c>
      <c r="AV177" s="10" t="s">
        <v>80</v>
      </c>
      <c r="AW177" s="10" t="s">
        <v>33</v>
      </c>
      <c r="AX177" s="10" t="s">
        <v>72</v>
      </c>
      <c r="AY177" s="198" t="s">
        <v>136</v>
      </c>
    </row>
    <row r="178" s="10" customFormat="1">
      <c r="A178" s="10"/>
      <c r="B178" s="188"/>
      <c r="C178" s="189"/>
      <c r="D178" s="190" t="s">
        <v>137</v>
      </c>
      <c r="E178" s="191" t="s">
        <v>19</v>
      </c>
      <c r="F178" s="192" t="s">
        <v>677</v>
      </c>
      <c r="G178" s="189"/>
      <c r="H178" s="191" t="s">
        <v>19</v>
      </c>
      <c r="I178" s="193"/>
      <c r="J178" s="189"/>
      <c r="K178" s="189"/>
      <c r="L178" s="194"/>
      <c r="M178" s="195"/>
      <c r="N178" s="196"/>
      <c r="O178" s="196"/>
      <c r="P178" s="196"/>
      <c r="Q178" s="196"/>
      <c r="R178" s="196"/>
      <c r="S178" s="196"/>
      <c r="T178" s="197"/>
      <c r="U178" s="10"/>
      <c r="V178" s="10"/>
      <c r="W178" s="10"/>
      <c r="X178" s="10"/>
      <c r="Y178" s="10"/>
      <c r="Z178" s="10"/>
      <c r="AA178" s="10"/>
      <c r="AB178" s="10"/>
      <c r="AC178" s="10"/>
      <c r="AD178" s="10"/>
      <c r="AE178" s="10"/>
      <c r="AT178" s="198" t="s">
        <v>137</v>
      </c>
      <c r="AU178" s="198" t="s">
        <v>72</v>
      </c>
      <c r="AV178" s="10" t="s">
        <v>80</v>
      </c>
      <c r="AW178" s="10" t="s">
        <v>33</v>
      </c>
      <c r="AX178" s="10" t="s">
        <v>72</v>
      </c>
      <c r="AY178" s="198" t="s">
        <v>136</v>
      </c>
    </row>
    <row r="179" s="10" customFormat="1">
      <c r="A179" s="10"/>
      <c r="B179" s="188"/>
      <c r="C179" s="189"/>
      <c r="D179" s="190" t="s">
        <v>137</v>
      </c>
      <c r="E179" s="191" t="s">
        <v>19</v>
      </c>
      <c r="F179" s="192" t="s">
        <v>723</v>
      </c>
      <c r="G179" s="189"/>
      <c r="H179" s="191" t="s">
        <v>19</v>
      </c>
      <c r="I179" s="193"/>
      <c r="J179" s="189"/>
      <c r="K179" s="189"/>
      <c r="L179" s="194"/>
      <c r="M179" s="195"/>
      <c r="N179" s="196"/>
      <c r="O179" s="196"/>
      <c r="P179" s="196"/>
      <c r="Q179" s="196"/>
      <c r="R179" s="196"/>
      <c r="S179" s="196"/>
      <c r="T179" s="197"/>
      <c r="U179" s="10"/>
      <c r="V179" s="10"/>
      <c r="W179" s="10"/>
      <c r="X179" s="10"/>
      <c r="Y179" s="10"/>
      <c r="Z179" s="10"/>
      <c r="AA179" s="10"/>
      <c r="AB179" s="10"/>
      <c r="AC179" s="10"/>
      <c r="AD179" s="10"/>
      <c r="AE179" s="10"/>
      <c r="AT179" s="198" t="s">
        <v>137</v>
      </c>
      <c r="AU179" s="198" t="s">
        <v>72</v>
      </c>
      <c r="AV179" s="10" t="s">
        <v>80</v>
      </c>
      <c r="AW179" s="10" t="s">
        <v>33</v>
      </c>
      <c r="AX179" s="10" t="s">
        <v>72</v>
      </c>
      <c r="AY179" s="198" t="s">
        <v>136</v>
      </c>
    </row>
    <row r="180" s="10" customFormat="1">
      <c r="A180" s="10"/>
      <c r="B180" s="188"/>
      <c r="C180" s="189"/>
      <c r="D180" s="190" t="s">
        <v>137</v>
      </c>
      <c r="E180" s="191" t="s">
        <v>19</v>
      </c>
      <c r="F180" s="192" t="s">
        <v>724</v>
      </c>
      <c r="G180" s="189"/>
      <c r="H180" s="191" t="s">
        <v>19</v>
      </c>
      <c r="I180" s="193"/>
      <c r="J180" s="189"/>
      <c r="K180" s="189"/>
      <c r="L180" s="194"/>
      <c r="M180" s="195"/>
      <c r="N180" s="196"/>
      <c r="O180" s="196"/>
      <c r="P180" s="196"/>
      <c r="Q180" s="196"/>
      <c r="R180" s="196"/>
      <c r="S180" s="196"/>
      <c r="T180" s="197"/>
      <c r="U180" s="10"/>
      <c r="V180" s="10"/>
      <c r="W180" s="10"/>
      <c r="X180" s="10"/>
      <c r="Y180" s="10"/>
      <c r="Z180" s="10"/>
      <c r="AA180" s="10"/>
      <c r="AB180" s="10"/>
      <c r="AC180" s="10"/>
      <c r="AD180" s="10"/>
      <c r="AE180" s="10"/>
      <c r="AT180" s="198" t="s">
        <v>137</v>
      </c>
      <c r="AU180" s="198" t="s">
        <v>72</v>
      </c>
      <c r="AV180" s="10" t="s">
        <v>80</v>
      </c>
      <c r="AW180" s="10" t="s">
        <v>33</v>
      </c>
      <c r="AX180" s="10" t="s">
        <v>72</v>
      </c>
      <c r="AY180" s="198" t="s">
        <v>136</v>
      </c>
    </row>
    <row r="181" s="10" customFormat="1">
      <c r="A181" s="10"/>
      <c r="B181" s="188"/>
      <c r="C181" s="189"/>
      <c r="D181" s="190" t="s">
        <v>137</v>
      </c>
      <c r="E181" s="191" t="s">
        <v>19</v>
      </c>
      <c r="F181" s="192" t="s">
        <v>725</v>
      </c>
      <c r="G181" s="189"/>
      <c r="H181" s="191" t="s">
        <v>19</v>
      </c>
      <c r="I181" s="193"/>
      <c r="J181" s="189"/>
      <c r="K181" s="189"/>
      <c r="L181" s="194"/>
      <c r="M181" s="195"/>
      <c r="N181" s="196"/>
      <c r="O181" s="196"/>
      <c r="P181" s="196"/>
      <c r="Q181" s="196"/>
      <c r="R181" s="196"/>
      <c r="S181" s="196"/>
      <c r="T181" s="197"/>
      <c r="U181" s="10"/>
      <c r="V181" s="10"/>
      <c r="W181" s="10"/>
      <c r="X181" s="10"/>
      <c r="Y181" s="10"/>
      <c r="Z181" s="10"/>
      <c r="AA181" s="10"/>
      <c r="AB181" s="10"/>
      <c r="AC181" s="10"/>
      <c r="AD181" s="10"/>
      <c r="AE181" s="10"/>
      <c r="AT181" s="198" t="s">
        <v>137</v>
      </c>
      <c r="AU181" s="198" t="s">
        <v>72</v>
      </c>
      <c r="AV181" s="10" t="s">
        <v>80</v>
      </c>
      <c r="AW181" s="10" t="s">
        <v>33</v>
      </c>
      <c r="AX181" s="10" t="s">
        <v>72</v>
      </c>
      <c r="AY181" s="198" t="s">
        <v>136</v>
      </c>
    </row>
    <row r="182" s="10" customFormat="1">
      <c r="A182" s="10"/>
      <c r="B182" s="188"/>
      <c r="C182" s="189"/>
      <c r="D182" s="190" t="s">
        <v>137</v>
      </c>
      <c r="E182" s="191" t="s">
        <v>19</v>
      </c>
      <c r="F182" s="192" t="s">
        <v>726</v>
      </c>
      <c r="G182" s="189"/>
      <c r="H182" s="191" t="s">
        <v>19</v>
      </c>
      <c r="I182" s="193"/>
      <c r="J182" s="189"/>
      <c r="K182" s="189"/>
      <c r="L182" s="194"/>
      <c r="M182" s="195"/>
      <c r="N182" s="196"/>
      <c r="O182" s="196"/>
      <c r="P182" s="196"/>
      <c r="Q182" s="196"/>
      <c r="R182" s="196"/>
      <c r="S182" s="196"/>
      <c r="T182" s="197"/>
      <c r="U182" s="10"/>
      <c r="V182" s="10"/>
      <c r="W182" s="10"/>
      <c r="X182" s="10"/>
      <c r="Y182" s="10"/>
      <c r="Z182" s="10"/>
      <c r="AA182" s="10"/>
      <c r="AB182" s="10"/>
      <c r="AC182" s="10"/>
      <c r="AD182" s="10"/>
      <c r="AE182" s="10"/>
      <c r="AT182" s="198" t="s">
        <v>137</v>
      </c>
      <c r="AU182" s="198" t="s">
        <v>72</v>
      </c>
      <c r="AV182" s="10" t="s">
        <v>80</v>
      </c>
      <c r="AW182" s="10" t="s">
        <v>33</v>
      </c>
      <c r="AX182" s="10" t="s">
        <v>72</v>
      </c>
      <c r="AY182" s="198" t="s">
        <v>136</v>
      </c>
    </row>
    <row r="183" s="11" customFormat="1">
      <c r="A183" s="11"/>
      <c r="B183" s="199"/>
      <c r="C183" s="200"/>
      <c r="D183" s="190" t="s">
        <v>137</v>
      </c>
      <c r="E183" s="201" t="s">
        <v>19</v>
      </c>
      <c r="F183" s="202" t="s">
        <v>727</v>
      </c>
      <c r="G183" s="200"/>
      <c r="H183" s="203">
        <v>117.035</v>
      </c>
      <c r="I183" s="204"/>
      <c r="J183" s="200"/>
      <c r="K183" s="200"/>
      <c r="L183" s="205"/>
      <c r="M183" s="206"/>
      <c r="N183" s="207"/>
      <c r="O183" s="207"/>
      <c r="P183" s="207"/>
      <c r="Q183" s="207"/>
      <c r="R183" s="207"/>
      <c r="S183" s="207"/>
      <c r="T183" s="208"/>
      <c r="U183" s="11"/>
      <c r="V183" s="11"/>
      <c r="W183" s="11"/>
      <c r="X183" s="11"/>
      <c r="Y183" s="11"/>
      <c r="Z183" s="11"/>
      <c r="AA183" s="11"/>
      <c r="AB183" s="11"/>
      <c r="AC183" s="11"/>
      <c r="AD183" s="11"/>
      <c r="AE183" s="11"/>
      <c r="AT183" s="209" t="s">
        <v>137</v>
      </c>
      <c r="AU183" s="209" t="s">
        <v>72</v>
      </c>
      <c r="AV183" s="11" t="s">
        <v>82</v>
      </c>
      <c r="AW183" s="11" t="s">
        <v>33</v>
      </c>
      <c r="AX183" s="11" t="s">
        <v>72</v>
      </c>
      <c r="AY183" s="209" t="s">
        <v>136</v>
      </c>
    </row>
    <row r="184" s="12" customFormat="1">
      <c r="A184" s="12"/>
      <c r="B184" s="210"/>
      <c r="C184" s="211"/>
      <c r="D184" s="190" t="s">
        <v>137</v>
      </c>
      <c r="E184" s="212" t="s">
        <v>19</v>
      </c>
      <c r="F184" s="213" t="s">
        <v>140</v>
      </c>
      <c r="G184" s="211"/>
      <c r="H184" s="214">
        <v>117.035</v>
      </c>
      <c r="I184" s="215"/>
      <c r="J184" s="211"/>
      <c r="K184" s="211"/>
      <c r="L184" s="216"/>
      <c r="M184" s="217"/>
      <c r="N184" s="218"/>
      <c r="O184" s="218"/>
      <c r="P184" s="218"/>
      <c r="Q184" s="218"/>
      <c r="R184" s="218"/>
      <c r="S184" s="218"/>
      <c r="T184" s="219"/>
      <c r="U184" s="12"/>
      <c r="V184" s="12"/>
      <c r="W184" s="12"/>
      <c r="X184" s="12"/>
      <c r="Y184" s="12"/>
      <c r="Z184" s="12"/>
      <c r="AA184" s="12"/>
      <c r="AB184" s="12"/>
      <c r="AC184" s="12"/>
      <c r="AD184" s="12"/>
      <c r="AE184" s="12"/>
      <c r="AT184" s="220" t="s">
        <v>137</v>
      </c>
      <c r="AU184" s="220" t="s">
        <v>72</v>
      </c>
      <c r="AV184" s="12" t="s">
        <v>135</v>
      </c>
      <c r="AW184" s="12" t="s">
        <v>33</v>
      </c>
      <c r="AX184" s="12" t="s">
        <v>80</v>
      </c>
      <c r="AY184" s="220" t="s">
        <v>136</v>
      </c>
    </row>
    <row r="185" s="2" customFormat="1" ht="16.5" customHeight="1">
      <c r="A185" s="37"/>
      <c r="B185" s="38"/>
      <c r="C185" s="175" t="s">
        <v>188</v>
      </c>
      <c r="D185" s="175" t="s">
        <v>130</v>
      </c>
      <c r="E185" s="176" t="s">
        <v>225</v>
      </c>
      <c r="F185" s="177" t="s">
        <v>226</v>
      </c>
      <c r="G185" s="178" t="s">
        <v>227</v>
      </c>
      <c r="H185" s="179">
        <v>177.65000000000001</v>
      </c>
      <c r="I185" s="180"/>
      <c r="J185" s="181">
        <f>ROUND(I185*H185,2)</f>
        <v>0</v>
      </c>
      <c r="K185" s="177" t="s">
        <v>134</v>
      </c>
      <c r="L185" s="43"/>
      <c r="M185" s="182" t="s">
        <v>19</v>
      </c>
      <c r="N185" s="183" t="s">
        <v>43</v>
      </c>
      <c r="O185" s="83"/>
      <c r="P185" s="184">
        <f>O185*H185</f>
        <v>0</v>
      </c>
      <c r="Q185" s="184">
        <v>0</v>
      </c>
      <c r="R185" s="184">
        <f>Q185*H185</f>
        <v>0</v>
      </c>
      <c r="S185" s="184">
        <v>0</v>
      </c>
      <c r="T185" s="185">
        <f>S185*H185</f>
        <v>0</v>
      </c>
      <c r="U185" s="37"/>
      <c r="V185" s="37"/>
      <c r="W185" s="37"/>
      <c r="X185" s="37"/>
      <c r="Y185" s="37"/>
      <c r="Z185" s="37"/>
      <c r="AA185" s="37"/>
      <c r="AB185" s="37"/>
      <c r="AC185" s="37"/>
      <c r="AD185" s="37"/>
      <c r="AE185" s="37"/>
      <c r="AR185" s="186" t="s">
        <v>135</v>
      </c>
      <c r="AT185" s="186" t="s">
        <v>130</v>
      </c>
      <c r="AU185" s="186" t="s">
        <v>72</v>
      </c>
      <c r="AY185" s="16" t="s">
        <v>136</v>
      </c>
      <c r="BE185" s="187">
        <f>IF(N185="základní",J185,0)</f>
        <v>0</v>
      </c>
      <c r="BF185" s="187">
        <f>IF(N185="snížená",J185,0)</f>
        <v>0</v>
      </c>
      <c r="BG185" s="187">
        <f>IF(N185="zákl. přenesená",J185,0)</f>
        <v>0</v>
      </c>
      <c r="BH185" s="187">
        <f>IF(N185="sníž. přenesená",J185,0)</f>
        <v>0</v>
      </c>
      <c r="BI185" s="187">
        <f>IF(N185="nulová",J185,0)</f>
        <v>0</v>
      </c>
      <c r="BJ185" s="16" t="s">
        <v>80</v>
      </c>
      <c r="BK185" s="187">
        <f>ROUND(I185*H185,2)</f>
        <v>0</v>
      </c>
      <c r="BL185" s="16" t="s">
        <v>135</v>
      </c>
      <c r="BM185" s="186" t="s">
        <v>253</v>
      </c>
    </row>
    <row r="186" s="11" customFormat="1">
      <c r="A186" s="11"/>
      <c r="B186" s="199"/>
      <c r="C186" s="200"/>
      <c r="D186" s="190" t="s">
        <v>137</v>
      </c>
      <c r="E186" s="201" t="s">
        <v>19</v>
      </c>
      <c r="F186" s="202" t="s">
        <v>728</v>
      </c>
      <c r="G186" s="200"/>
      <c r="H186" s="203">
        <v>177.65000000000001</v>
      </c>
      <c r="I186" s="204"/>
      <c r="J186" s="200"/>
      <c r="K186" s="200"/>
      <c r="L186" s="205"/>
      <c r="M186" s="206"/>
      <c r="N186" s="207"/>
      <c r="O186" s="207"/>
      <c r="P186" s="207"/>
      <c r="Q186" s="207"/>
      <c r="R186" s="207"/>
      <c r="S186" s="207"/>
      <c r="T186" s="208"/>
      <c r="U186" s="11"/>
      <c r="V186" s="11"/>
      <c r="W186" s="11"/>
      <c r="X186" s="11"/>
      <c r="Y186" s="11"/>
      <c r="Z186" s="11"/>
      <c r="AA186" s="11"/>
      <c r="AB186" s="11"/>
      <c r="AC186" s="11"/>
      <c r="AD186" s="11"/>
      <c r="AE186" s="11"/>
      <c r="AT186" s="209" t="s">
        <v>137</v>
      </c>
      <c r="AU186" s="209" t="s">
        <v>72</v>
      </c>
      <c r="AV186" s="11" t="s">
        <v>82</v>
      </c>
      <c r="AW186" s="11" t="s">
        <v>33</v>
      </c>
      <c r="AX186" s="11" t="s">
        <v>72</v>
      </c>
      <c r="AY186" s="209" t="s">
        <v>136</v>
      </c>
    </row>
    <row r="187" s="12" customFormat="1">
      <c r="A187" s="12"/>
      <c r="B187" s="210"/>
      <c r="C187" s="211"/>
      <c r="D187" s="190" t="s">
        <v>137</v>
      </c>
      <c r="E187" s="212" t="s">
        <v>19</v>
      </c>
      <c r="F187" s="213" t="s">
        <v>140</v>
      </c>
      <c r="G187" s="211"/>
      <c r="H187" s="214">
        <v>177.65000000000001</v>
      </c>
      <c r="I187" s="215"/>
      <c r="J187" s="211"/>
      <c r="K187" s="211"/>
      <c r="L187" s="216"/>
      <c r="M187" s="217"/>
      <c r="N187" s="218"/>
      <c r="O187" s="218"/>
      <c r="P187" s="218"/>
      <c r="Q187" s="218"/>
      <c r="R187" s="218"/>
      <c r="S187" s="218"/>
      <c r="T187" s="219"/>
      <c r="U187" s="12"/>
      <c r="V187" s="12"/>
      <c r="W187" s="12"/>
      <c r="X187" s="12"/>
      <c r="Y187" s="12"/>
      <c r="Z187" s="12"/>
      <c r="AA187" s="12"/>
      <c r="AB187" s="12"/>
      <c r="AC187" s="12"/>
      <c r="AD187" s="12"/>
      <c r="AE187" s="12"/>
      <c r="AT187" s="220" t="s">
        <v>137</v>
      </c>
      <c r="AU187" s="220" t="s">
        <v>72</v>
      </c>
      <c r="AV187" s="12" t="s">
        <v>135</v>
      </c>
      <c r="AW187" s="12" t="s">
        <v>33</v>
      </c>
      <c r="AX187" s="12" t="s">
        <v>80</v>
      </c>
      <c r="AY187" s="220" t="s">
        <v>136</v>
      </c>
    </row>
    <row r="188" s="2" customFormat="1" ht="16.5" customHeight="1">
      <c r="A188" s="37"/>
      <c r="B188" s="38"/>
      <c r="C188" s="175" t="s">
        <v>255</v>
      </c>
      <c r="D188" s="175" t="s">
        <v>130</v>
      </c>
      <c r="E188" s="176" t="s">
        <v>470</v>
      </c>
      <c r="F188" s="177" t="s">
        <v>471</v>
      </c>
      <c r="G188" s="178" t="s">
        <v>227</v>
      </c>
      <c r="H188" s="179">
        <v>87</v>
      </c>
      <c r="I188" s="180"/>
      <c r="J188" s="181">
        <f>ROUND(I188*H188,2)</f>
        <v>0</v>
      </c>
      <c r="K188" s="177" t="s">
        <v>134</v>
      </c>
      <c r="L188" s="43"/>
      <c r="M188" s="182" t="s">
        <v>19</v>
      </c>
      <c r="N188" s="183" t="s">
        <v>43</v>
      </c>
      <c r="O188" s="83"/>
      <c r="P188" s="184">
        <f>O188*H188</f>
        <v>0</v>
      </c>
      <c r="Q188" s="184">
        <v>0</v>
      </c>
      <c r="R188" s="184">
        <f>Q188*H188</f>
        <v>0</v>
      </c>
      <c r="S188" s="184">
        <v>0</v>
      </c>
      <c r="T188" s="185">
        <f>S188*H188</f>
        <v>0</v>
      </c>
      <c r="U188" s="37"/>
      <c r="V188" s="37"/>
      <c r="W188" s="37"/>
      <c r="X188" s="37"/>
      <c r="Y188" s="37"/>
      <c r="Z188" s="37"/>
      <c r="AA188" s="37"/>
      <c r="AB188" s="37"/>
      <c r="AC188" s="37"/>
      <c r="AD188" s="37"/>
      <c r="AE188" s="37"/>
      <c r="AR188" s="186" t="s">
        <v>135</v>
      </c>
      <c r="AT188" s="186" t="s">
        <v>130</v>
      </c>
      <c r="AU188" s="186" t="s">
        <v>72</v>
      </c>
      <c r="AY188" s="16" t="s">
        <v>136</v>
      </c>
      <c r="BE188" s="187">
        <f>IF(N188="základní",J188,0)</f>
        <v>0</v>
      </c>
      <c r="BF188" s="187">
        <f>IF(N188="snížená",J188,0)</f>
        <v>0</v>
      </c>
      <c r="BG188" s="187">
        <f>IF(N188="zákl. přenesená",J188,0)</f>
        <v>0</v>
      </c>
      <c r="BH188" s="187">
        <f>IF(N188="sníž. přenesená",J188,0)</f>
        <v>0</v>
      </c>
      <c r="BI188" s="187">
        <f>IF(N188="nulová",J188,0)</f>
        <v>0</v>
      </c>
      <c r="BJ188" s="16" t="s">
        <v>80</v>
      </c>
      <c r="BK188" s="187">
        <f>ROUND(I188*H188,2)</f>
        <v>0</v>
      </c>
      <c r="BL188" s="16" t="s">
        <v>135</v>
      </c>
      <c r="BM188" s="186" t="s">
        <v>258</v>
      </c>
    </row>
    <row r="189" s="11" customFormat="1">
      <c r="A189" s="11"/>
      <c r="B189" s="199"/>
      <c r="C189" s="200"/>
      <c r="D189" s="190" t="s">
        <v>137</v>
      </c>
      <c r="E189" s="201" t="s">
        <v>19</v>
      </c>
      <c r="F189" s="202" t="s">
        <v>729</v>
      </c>
      <c r="G189" s="200"/>
      <c r="H189" s="203">
        <v>87</v>
      </c>
      <c r="I189" s="204"/>
      <c r="J189" s="200"/>
      <c r="K189" s="200"/>
      <c r="L189" s="205"/>
      <c r="M189" s="206"/>
      <c r="N189" s="207"/>
      <c r="O189" s="207"/>
      <c r="P189" s="207"/>
      <c r="Q189" s="207"/>
      <c r="R189" s="207"/>
      <c r="S189" s="207"/>
      <c r="T189" s="208"/>
      <c r="U189" s="11"/>
      <c r="V189" s="11"/>
      <c r="W189" s="11"/>
      <c r="X189" s="11"/>
      <c r="Y189" s="11"/>
      <c r="Z189" s="11"/>
      <c r="AA189" s="11"/>
      <c r="AB189" s="11"/>
      <c r="AC189" s="11"/>
      <c r="AD189" s="11"/>
      <c r="AE189" s="11"/>
      <c r="AT189" s="209" t="s">
        <v>137</v>
      </c>
      <c r="AU189" s="209" t="s">
        <v>72</v>
      </c>
      <c r="AV189" s="11" t="s">
        <v>82</v>
      </c>
      <c r="AW189" s="11" t="s">
        <v>33</v>
      </c>
      <c r="AX189" s="11" t="s">
        <v>72</v>
      </c>
      <c r="AY189" s="209" t="s">
        <v>136</v>
      </c>
    </row>
    <row r="190" s="12" customFormat="1">
      <c r="A190" s="12"/>
      <c r="B190" s="210"/>
      <c r="C190" s="211"/>
      <c r="D190" s="190" t="s">
        <v>137</v>
      </c>
      <c r="E190" s="212" t="s">
        <v>19</v>
      </c>
      <c r="F190" s="213" t="s">
        <v>140</v>
      </c>
      <c r="G190" s="211"/>
      <c r="H190" s="214">
        <v>87</v>
      </c>
      <c r="I190" s="215"/>
      <c r="J190" s="211"/>
      <c r="K190" s="211"/>
      <c r="L190" s="216"/>
      <c r="M190" s="217"/>
      <c r="N190" s="218"/>
      <c r="O190" s="218"/>
      <c r="P190" s="218"/>
      <c r="Q190" s="218"/>
      <c r="R190" s="218"/>
      <c r="S190" s="218"/>
      <c r="T190" s="219"/>
      <c r="U190" s="12"/>
      <c r="V190" s="12"/>
      <c r="W190" s="12"/>
      <c r="X190" s="12"/>
      <c r="Y190" s="12"/>
      <c r="Z190" s="12"/>
      <c r="AA190" s="12"/>
      <c r="AB190" s="12"/>
      <c r="AC190" s="12"/>
      <c r="AD190" s="12"/>
      <c r="AE190" s="12"/>
      <c r="AT190" s="220" t="s">
        <v>137</v>
      </c>
      <c r="AU190" s="220" t="s">
        <v>72</v>
      </c>
      <c r="AV190" s="12" t="s">
        <v>135</v>
      </c>
      <c r="AW190" s="12" t="s">
        <v>33</v>
      </c>
      <c r="AX190" s="12" t="s">
        <v>80</v>
      </c>
      <c r="AY190" s="220" t="s">
        <v>136</v>
      </c>
    </row>
    <row r="191" s="2" customFormat="1" ht="16.5" customHeight="1">
      <c r="A191" s="37"/>
      <c r="B191" s="38"/>
      <c r="C191" s="175" t="s">
        <v>196</v>
      </c>
      <c r="D191" s="175" t="s">
        <v>130</v>
      </c>
      <c r="E191" s="176" t="s">
        <v>473</v>
      </c>
      <c r="F191" s="177" t="s">
        <v>474</v>
      </c>
      <c r="G191" s="178" t="s">
        <v>237</v>
      </c>
      <c r="H191" s="179">
        <v>49.850000000000001</v>
      </c>
      <c r="I191" s="180"/>
      <c r="J191" s="181">
        <f>ROUND(I191*H191,2)</f>
        <v>0</v>
      </c>
      <c r="K191" s="177" t="s">
        <v>134</v>
      </c>
      <c r="L191" s="43"/>
      <c r="M191" s="182" t="s">
        <v>19</v>
      </c>
      <c r="N191" s="183" t="s">
        <v>43</v>
      </c>
      <c r="O191" s="83"/>
      <c r="P191" s="184">
        <f>O191*H191</f>
        <v>0</v>
      </c>
      <c r="Q191" s="184">
        <v>0</v>
      </c>
      <c r="R191" s="184">
        <f>Q191*H191</f>
        <v>0</v>
      </c>
      <c r="S191" s="184">
        <v>0</v>
      </c>
      <c r="T191" s="185">
        <f>S191*H191</f>
        <v>0</v>
      </c>
      <c r="U191" s="37"/>
      <c r="V191" s="37"/>
      <c r="W191" s="37"/>
      <c r="X191" s="37"/>
      <c r="Y191" s="37"/>
      <c r="Z191" s="37"/>
      <c r="AA191" s="37"/>
      <c r="AB191" s="37"/>
      <c r="AC191" s="37"/>
      <c r="AD191" s="37"/>
      <c r="AE191" s="37"/>
      <c r="AR191" s="186" t="s">
        <v>135</v>
      </c>
      <c r="AT191" s="186" t="s">
        <v>130</v>
      </c>
      <c r="AU191" s="186" t="s">
        <v>72</v>
      </c>
      <c r="AY191" s="16" t="s">
        <v>136</v>
      </c>
      <c r="BE191" s="187">
        <f>IF(N191="základní",J191,0)</f>
        <v>0</v>
      </c>
      <c r="BF191" s="187">
        <f>IF(N191="snížená",J191,0)</f>
        <v>0</v>
      </c>
      <c r="BG191" s="187">
        <f>IF(N191="zákl. přenesená",J191,0)</f>
        <v>0</v>
      </c>
      <c r="BH191" s="187">
        <f>IF(N191="sníž. přenesená",J191,0)</f>
        <v>0</v>
      </c>
      <c r="BI191" s="187">
        <f>IF(N191="nulová",J191,0)</f>
        <v>0</v>
      </c>
      <c r="BJ191" s="16" t="s">
        <v>80</v>
      </c>
      <c r="BK191" s="187">
        <f>ROUND(I191*H191,2)</f>
        <v>0</v>
      </c>
      <c r="BL191" s="16" t="s">
        <v>135</v>
      </c>
      <c r="BM191" s="186" t="s">
        <v>261</v>
      </c>
    </row>
    <row r="192" s="11" customFormat="1">
      <c r="A192" s="11"/>
      <c r="B192" s="199"/>
      <c r="C192" s="200"/>
      <c r="D192" s="190" t="s">
        <v>137</v>
      </c>
      <c r="E192" s="201" t="s">
        <v>19</v>
      </c>
      <c r="F192" s="202" t="s">
        <v>730</v>
      </c>
      <c r="G192" s="200"/>
      <c r="H192" s="203">
        <v>49.850000000000001</v>
      </c>
      <c r="I192" s="204"/>
      <c r="J192" s="200"/>
      <c r="K192" s="200"/>
      <c r="L192" s="205"/>
      <c r="M192" s="206"/>
      <c r="N192" s="207"/>
      <c r="O192" s="207"/>
      <c r="P192" s="207"/>
      <c r="Q192" s="207"/>
      <c r="R192" s="207"/>
      <c r="S192" s="207"/>
      <c r="T192" s="208"/>
      <c r="U192" s="11"/>
      <c r="V192" s="11"/>
      <c r="W192" s="11"/>
      <c r="X192" s="11"/>
      <c r="Y192" s="11"/>
      <c r="Z192" s="11"/>
      <c r="AA192" s="11"/>
      <c r="AB192" s="11"/>
      <c r="AC192" s="11"/>
      <c r="AD192" s="11"/>
      <c r="AE192" s="11"/>
      <c r="AT192" s="209" t="s">
        <v>137</v>
      </c>
      <c r="AU192" s="209" t="s">
        <v>72</v>
      </c>
      <c r="AV192" s="11" t="s">
        <v>82</v>
      </c>
      <c r="AW192" s="11" t="s">
        <v>33</v>
      </c>
      <c r="AX192" s="11" t="s">
        <v>72</v>
      </c>
      <c r="AY192" s="209" t="s">
        <v>136</v>
      </c>
    </row>
    <row r="193" s="12" customFormat="1">
      <c r="A193" s="12"/>
      <c r="B193" s="210"/>
      <c r="C193" s="211"/>
      <c r="D193" s="190" t="s">
        <v>137</v>
      </c>
      <c r="E193" s="212" t="s">
        <v>19</v>
      </c>
      <c r="F193" s="213" t="s">
        <v>140</v>
      </c>
      <c r="G193" s="211"/>
      <c r="H193" s="214">
        <v>49.850000000000001</v>
      </c>
      <c r="I193" s="215"/>
      <c r="J193" s="211"/>
      <c r="K193" s="211"/>
      <c r="L193" s="216"/>
      <c r="M193" s="217"/>
      <c r="N193" s="218"/>
      <c r="O193" s="218"/>
      <c r="P193" s="218"/>
      <c r="Q193" s="218"/>
      <c r="R193" s="218"/>
      <c r="S193" s="218"/>
      <c r="T193" s="219"/>
      <c r="U193" s="12"/>
      <c r="V193" s="12"/>
      <c r="W193" s="12"/>
      <c r="X193" s="12"/>
      <c r="Y193" s="12"/>
      <c r="Z193" s="12"/>
      <c r="AA193" s="12"/>
      <c r="AB193" s="12"/>
      <c r="AC193" s="12"/>
      <c r="AD193" s="12"/>
      <c r="AE193" s="12"/>
      <c r="AT193" s="220" t="s">
        <v>137</v>
      </c>
      <c r="AU193" s="220" t="s">
        <v>72</v>
      </c>
      <c r="AV193" s="12" t="s">
        <v>135</v>
      </c>
      <c r="AW193" s="12" t="s">
        <v>33</v>
      </c>
      <c r="AX193" s="12" t="s">
        <v>80</v>
      </c>
      <c r="AY193" s="220" t="s">
        <v>136</v>
      </c>
    </row>
    <row r="194" s="2" customFormat="1" ht="16.5" customHeight="1">
      <c r="A194" s="37"/>
      <c r="B194" s="38"/>
      <c r="C194" s="175" t="s">
        <v>263</v>
      </c>
      <c r="D194" s="175" t="s">
        <v>130</v>
      </c>
      <c r="E194" s="176" t="s">
        <v>230</v>
      </c>
      <c r="F194" s="177" t="s">
        <v>231</v>
      </c>
      <c r="G194" s="178" t="s">
        <v>227</v>
      </c>
      <c r="H194" s="179">
        <v>25.414999999999999</v>
      </c>
      <c r="I194" s="180"/>
      <c r="J194" s="181">
        <f>ROUND(I194*H194,2)</f>
        <v>0</v>
      </c>
      <c r="K194" s="177" t="s">
        <v>134</v>
      </c>
      <c r="L194" s="43"/>
      <c r="M194" s="182" t="s">
        <v>19</v>
      </c>
      <c r="N194" s="183" t="s">
        <v>43</v>
      </c>
      <c r="O194" s="83"/>
      <c r="P194" s="184">
        <f>O194*H194</f>
        <v>0</v>
      </c>
      <c r="Q194" s="184">
        <v>0</v>
      </c>
      <c r="R194" s="184">
        <f>Q194*H194</f>
        <v>0</v>
      </c>
      <c r="S194" s="184">
        <v>0</v>
      </c>
      <c r="T194" s="185">
        <f>S194*H194</f>
        <v>0</v>
      </c>
      <c r="U194" s="37"/>
      <c r="V194" s="37"/>
      <c r="W194" s="37"/>
      <c r="X194" s="37"/>
      <c r="Y194" s="37"/>
      <c r="Z194" s="37"/>
      <c r="AA194" s="37"/>
      <c r="AB194" s="37"/>
      <c r="AC194" s="37"/>
      <c r="AD194" s="37"/>
      <c r="AE194" s="37"/>
      <c r="AR194" s="186" t="s">
        <v>135</v>
      </c>
      <c r="AT194" s="186" t="s">
        <v>130</v>
      </c>
      <c r="AU194" s="186" t="s">
        <v>72</v>
      </c>
      <c r="AY194" s="16" t="s">
        <v>136</v>
      </c>
      <c r="BE194" s="187">
        <f>IF(N194="základní",J194,0)</f>
        <v>0</v>
      </c>
      <c r="BF194" s="187">
        <f>IF(N194="snížená",J194,0)</f>
        <v>0</v>
      </c>
      <c r="BG194" s="187">
        <f>IF(N194="zákl. přenesená",J194,0)</f>
        <v>0</v>
      </c>
      <c r="BH194" s="187">
        <f>IF(N194="sníž. přenesená",J194,0)</f>
        <v>0</v>
      </c>
      <c r="BI194" s="187">
        <f>IF(N194="nulová",J194,0)</f>
        <v>0</v>
      </c>
      <c r="BJ194" s="16" t="s">
        <v>80</v>
      </c>
      <c r="BK194" s="187">
        <f>ROUND(I194*H194,2)</f>
        <v>0</v>
      </c>
      <c r="BL194" s="16" t="s">
        <v>135</v>
      </c>
      <c r="BM194" s="186" t="s">
        <v>266</v>
      </c>
    </row>
    <row r="195" s="11" customFormat="1">
      <c r="A195" s="11"/>
      <c r="B195" s="199"/>
      <c r="C195" s="200"/>
      <c r="D195" s="190" t="s">
        <v>137</v>
      </c>
      <c r="E195" s="201" t="s">
        <v>19</v>
      </c>
      <c r="F195" s="202" t="s">
        <v>731</v>
      </c>
      <c r="G195" s="200"/>
      <c r="H195" s="203">
        <v>25.414999999999999</v>
      </c>
      <c r="I195" s="204"/>
      <c r="J195" s="200"/>
      <c r="K195" s="200"/>
      <c r="L195" s="205"/>
      <c r="M195" s="206"/>
      <c r="N195" s="207"/>
      <c r="O195" s="207"/>
      <c r="P195" s="207"/>
      <c r="Q195" s="207"/>
      <c r="R195" s="207"/>
      <c r="S195" s="207"/>
      <c r="T195" s="208"/>
      <c r="U195" s="11"/>
      <c r="V195" s="11"/>
      <c r="W195" s="11"/>
      <c r="X195" s="11"/>
      <c r="Y195" s="11"/>
      <c r="Z195" s="11"/>
      <c r="AA195" s="11"/>
      <c r="AB195" s="11"/>
      <c r="AC195" s="11"/>
      <c r="AD195" s="11"/>
      <c r="AE195" s="11"/>
      <c r="AT195" s="209" t="s">
        <v>137</v>
      </c>
      <c r="AU195" s="209" t="s">
        <v>72</v>
      </c>
      <c r="AV195" s="11" t="s">
        <v>82</v>
      </c>
      <c r="AW195" s="11" t="s">
        <v>33</v>
      </c>
      <c r="AX195" s="11" t="s">
        <v>72</v>
      </c>
      <c r="AY195" s="209" t="s">
        <v>136</v>
      </c>
    </row>
    <row r="196" s="12" customFormat="1">
      <c r="A196" s="12"/>
      <c r="B196" s="210"/>
      <c r="C196" s="211"/>
      <c r="D196" s="190" t="s">
        <v>137</v>
      </c>
      <c r="E196" s="212" t="s">
        <v>19</v>
      </c>
      <c r="F196" s="213" t="s">
        <v>140</v>
      </c>
      <c r="G196" s="211"/>
      <c r="H196" s="214">
        <v>25.414999999999999</v>
      </c>
      <c r="I196" s="215"/>
      <c r="J196" s="211"/>
      <c r="K196" s="211"/>
      <c r="L196" s="216"/>
      <c r="M196" s="217"/>
      <c r="N196" s="218"/>
      <c r="O196" s="218"/>
      <c r="P196" s="218"/>
      <c r="Q196" s="218"/>
      <c r="R196" s="218"/>
      <c r="S196" s="218"/>
      <c r="T196" s="219"/>
      <c r="U196" s="12"/>
      <c r="V196" s="12"/>
      <c r="W196" s="12"/>
      <c r="X196" s="12"/>
      <c r="Y196" s="12"/>
      <c r="Z196" s="12"/>
      <c r="AA196" s="12"/>
      <c r="AB196" s="12"/>
      <c r="AC196" s="12"/>
      <c r="AD196" s="12"/>
      <c r="AE196" s="12"/>
      <c r="AT196" s="220" t="s">
        <v>137</v>
      </c>
      <c r="AU196" s="220" t="s">
        <v>72</v>
      </c>
      <c r="AV196" s="12" t="s">
        <v>135</v>
      </c>
      <c r="AW196" s="12" t="s">
        <v>33</v>
      </c>
      <c r="AX196" s="12" t="s">
        <v>80</v>
      </c>
      <c r="AY196" s="220" t="s">
        <v>136</v>
      </c>
    </row>
    <row r="197" s="2" customFormat="1" ht="16.5" customHeight="1">
      <c r="A197" s="37"/>
      <c r="B197" s="38"/>
      <c r="C197" s="175" t="s">
        <v>200</v>
      </c>
      <c r="D197" s="175" t="s">
        <v>130</v>
      </c>
      <c r="E197" s="176" t="s">
        <v>481</v>
      </c>
      <c r="F197" s="177" t="s">
        <v>482</v>
      </c>
      <c r="G197" s="178" t="s">
        <v>237</v>
      </c>
      <c r="H197" s="179">
        <v>240</v>
      </c>
      <c r="I197" s="180"/>
      <c r="J197" s="181">
        <f>ROUND(I197*H197,2)</f>
        <v>0</v>
      </c>
      <c r="K197" s="177" t="s">
        <v>134</v>
      </c>
      <c r="L197" s="43"/>
      <c r="M197" s="182" t="s">
        <v>19</v>
      </c>
      <c r="N197" s="183" t="s">
        <v>43</v>
      </c>
      <c r="O197" s="83"/>
      <c r="P197" s="184">
        <f>O197*H197</f>
        <v>0</v>
      </c>
      <c r="Q197" s="184">
        <v>0</v>
      </c>
      <c r="R197" s="184">
        <f>Q197*H197</f>
        <v>0</v>
      </c>
      <c r="S197" s="184">
        <v>0</v>
      </c>
      <c r="T197" s="185">
        <f>S197*H197</f>
        <v>0</v>
      </c>
      <c r="U197" s="37"/>
      <c r="V197" s="37"/>
      <c r="W197" s="37"/>
      <c r="X197" s="37"/>
      <c r="Y197" s="37"/>
      <c r="Z197" s="37"/>
      <c r="AA197" s="37"/>
      <c r="AB197" s="37"/>
      <c r="AC197" s="37"/>
      <c r="AD197" s="37"/>
      <c r="AE197" s="37"/>
      <c r="AR197" s="186" t="s">
        <v>135</v>
      </c>
      <c r="AT197" s="186" t="s">
        <v>130</v>
      </c>
      <c r="AU197" s="186" t="s">
        <v>72</v>
      </c>
      <c r="AY197" s="16" t="s">
        <v>136</v>
      </c>
      <c r="BE197" s="187">
        <f>IF(N197="základní",J197,0)</f>
        <v>0</v>
      </c>
      <c r="BF197" s="187">
        <f>IF(N197="snížená",J197,0)</f>
        <v>0</v>
      </c>
      <c r="BG197" s="187">
        <f>IF(N197="zákl. přenesená",J197,0)</f>
        <v>0</v>
      </c>
      <c r="BH197" s="187">
        <f>IF(N197="sníž. přenesená",J197,0)</f>
        <v>0</v>
      </c>
      <c r="BI197" s="187">
        <f>IF(N197="nulová",J197,0)</f>
        <v>0</v>
      </c>
      <c r="BJ197" s="16" t="s">
        <v>80</v>
      </c>
      <c r="BK197" s="187">
        <f>ROUND(I197*H197,2)</f>
        <v>0</v>
      </c>
      <c r="BL197" s="16" t="s">
        <v>135</v>
      </c>
      <c r="BM197" s="186" t="s">
        <v>269</v>
      </c>
    </row>
    <row r="198" s="10" customFormat="1">
      <c r="A198" s="10"/>
      <c r="B198" s="188"/>
      <c r="C198" s="189"/>
      <c r="D198" s="190" t="s">
        <v>137</v>
      </c>
      <c r="E198" s="191" t="s">
        <v>19</v>
      </c>
      <c r="F198" s="192" t="s">
        <v>732</v>
      </c>
      <c r="G198" s="189"/>
      <c r="H198" s="191" t="s">
        <v>19</v>
      </c>
      <c r="I198" s="193"/>
      <c r="J198" s="189"/>
      <c r="K198" s="189"/>
      <c r="L198" s="194"/>
      <c r="M198" s="195"/>
      <c r="N198" s="196"/>
      <c r="O198" s="196"/>
      <c r="P198" s="196"/>
      <c r="Q198" s="196"/>
      <c r="R198" s="196"/>
      <c r="S198" s="196"/>
      <c r="T198" s="197"/>
      <c r="U198" s="10"/>
      <c r="V198" s="10"/>
      <c r="W198" s="10"/>
      <c r="X198" s="10"/>
      <c r="Y198" s="10"/>
      <c r="Z198" s="10"/>
      <c r="AA198" s="10"/>
      <c r="AB198" s="10"/>
      <c r="AC198" s="10"/>
      <c r="AD198" s="10"/>
      <c r="AE198" s="10"/>
      <c r="AT198" s="198" t="s">
        <v>137</v>
      </c>
      <c r="AU198" s="198" t="s">
        <v>72</v>
      </c>
      <c r="AV198" s="10" t="s">
        <v>80</v>
      </c>
      <c r="AW198" s="10" t="s">
        <v>33</v>
      </c>
      <c r="AX198" s="10" t="s">
        <v>72</v>
      </c>
      <c r="AY198" s="198" t="s">
        <v>136</v>
      </c>
    </row>
    <row r="199" s="10" customFormat="1">
      <c r="A199" s="10"/>
      <c r="B199" s="188"/>
      <c r="C199" s="189"/>
      <c r="D199" s="190" t="s">
        <v>137</v>
      </c>
      <c r="E199" s="191" t="s">
        <v>19</v>
      </c>
      <c r="F199" s="192" t="s">
        <v>733</v>
      </c>
      <c r="G199" s="189"/>
      <c r="H199" s="191" t="s">
        <v>19</v>
      </c>
      <c r="I199" s="193"/>
      <c r="J199" s="189"/>
      <c r="K199" s="189"/>
      <c r="L199" s="194"/>
      <c r="M199" s="195"/>
      <c r="N199" s="196"/>
      <c r="O199" s="196"/>
      <c r="P199" s="196"/>
      <c r="Q199" s="196"/>
      <c r="R199" s="196"/>
      <c r="S199" s="196"/>
      <c r="T199" s="197"/>
      <c r="U199" s="10"/>
      <c r="V199" s="10"/>
      <c r="W199" s="10"/>
      <c r="X199" s="10"/>
      <c r="Y199" s="10"/>
      <c r="Z199" s="10"/>
      <c r="AA199" s="10"/>
      <c r="AB199" s="10"/>
      <c r="AC199" s="10"/>
      <c r="AD199" s="10"/>
      <c r="AE199" s="10"/>
      <c r="AT199" s="198" t="s">
        <v>137</v>
      </c>
      <c r="AU199" s="198" t="s">
        <v>72</v>
      </c>
      <c r="AV199" s="10" t="s">
        <v>80</v>
      </c>
      <c r="AW199" s="10" t="s">
        <v>33</v>
      </c>
      <c r="AX199" s="10" t="s">
        <v>72</v>
      </c>
      <c r="AY199" s="198" t="s">
        <v>136</v>
      </c>
    </row>
    <row r="200" s="10" customFormat="1">
      <c r="A200" s="10"/>
      <c r="B200" s="188"/>
      <c r="C200" s="189"/>
      <c r="D200" s="190" t="s">
        <v>137</v>
      </c>
      <c r="E200" s="191" t="s">
        <v>19</v>
      </c>
      <c r="F200" s="192" t="s">
        <v>734</v>
      </c>
      <c r="G200" s="189"/>
      <c r="H200" s="191" t="s">
        <v>19</v>
      </c>
      <c r="I200" s="193"/>
      <c r="J200" s="189"/>
      <c r="K200" s="189"/>
      <c r="L200" s="194"/>
      <c r="M200" s="195"/>
      <c r="N200" s="196"/>
      <c r="O200" s="196"/>
      <c r="P200" s="196"/>
      <c r="Q200" s="196"/>
      <c r="R200" s="196"/>
      <c r="S200" s="196"/>
      <c r="T200" s="197"/>
      <c r="U200" s="10"/>
      <c r="V200" s="10"/>
      <c r="W200" s="10"/>
      <c r="X200" s="10"/>
      <c r="Y200" s="10"/>
      <c r="Z200" s="10"/>
      <c r="AA200" s="10"/>
      <c r="AB200" s="10"/>
      <c r="AC200" s="10"/>
      <c r="AD200" s="10"/>
      <c r="AE200" s="10"/>
      <c r="AT200" s="198" t="s">
        <v>137</v>
      </c>
      <c r="AU200" s="198" t="s">
        <v>72</v>
      </c>
      <c r="AV200" s="10" t="s">
        <v>80</v>
      </c>
      <c r="AW200" s="10" t="s">
        <v>33</v>
      </c>
      <c r="AX200" s="10" t="s">
        <v>72</v>
      </c>
      <c r="AY200" s="198" t="s">
        <v>136</v>
      </c>
    </row>
    <row r="201" s="10" customFormat="1">
      <c r="A201" s="10"/>
      <c r="B201" s="188"/>
      <c r="C201" s="189"/>
      <c r="D201" s="190" t="s">
        <v>137</v>
      </c>
      <c r="E201" s="191" t="s">
        <v>19</v>
      </c>
      <c r="F201" s="192" t="s">
        <v>735</v>
      </c>
      <c r="G201" s="189"/>
      <c r="H201" s="191" t="s">
        <v>19</v>
      </c>
      <c r="I201" s="193"/>
      <c r="J201" s="189"/>
      <c r="K201" s="189"/>
      <c r="L201" s="194"/>
      <c r="M201" s="195"/>
      <c r="N201" s="196"/>
      <c r="O201" s="196"/>
      <c r="P201" s="196"/>
      <c r="Q201" s="196"/>
      <c r="R201" s="196"/>
      <c r="S201" s="196"/>
      <c r="T201" s="197"/>
      <c r="U201" s="10"/>
      <c r="V201" s="10"/>
      <c r="W201" s="10"/>
      <c r="X201" s="10"/>
      <c r="Y201" s="10"/>
      <c r="Z201" s="10"/>
      <c r="AA201" s="10"/>
      <c r="AB201" s="10"/>
      <c r="AC201" s="10"/>
      <c r="AD201" s="10"/>
      <c r="AE201" s="10"/>
      <c r="AT201" s="198" t="s">
        <v>137</v>
      </c>
      <c r="AU201" s="198" t="s">
        <v>72</v>
      </c>
      <c r="AV201" s="10" t="s">
        <v>80</v>
      </c>
      <c r="AW201" s="10" t="s">
        <v>33</v>
      </c>
      <c r="AX201" s="10" t="s">
        <v>72</v>
      </c>
      <c r="AY201" s="198" t="s">
        <v>136</v>
      </c>
    </row>
    <row r="202" s="11" customFormat="1">
      <c r="A202" s="11"/>
      <c r="B202" s="199"/>
      <c r="C202" s="200"/>
      <c r="D202" s="190" t="s">
        <v>137</v>
      </c>
      <c r="E202" s="201" t="s">
        <v>19</v>
      </c>
      <c r="F202" s="202" t="s">
        <v>736</v>
      </c>
      <c r="G202" s="200"/>
      <c r="H202" s="203">
        <v>240</v>
      </c>
      <c r="I202" s="204"/>
      <c r="J202" s="200"/>
      <c r="K202" s="200"/>
      <c r="L202" s="205"/>
      <c r="M202" s="206"/>
      <c r="N202" s="207"/>
      <c r="O202" s="207"/>
      <c r="P202" s="207"/>
      <c r="Q202" s="207"/>
      <c r="R202" s="207"/>
      <c r="S202" s="207"/>
      <c r="T202" s="208"/>
      <c r="U202" s="11"/>
      <c r="V202" s="11"/>
      <c r="W202" s="11"/>
      <c r="X202" s="11"/>
      <c r="Y202" s="11"/>
      <c r="Z202" s="11"/>
      <c r="AA202" s="11"/>
      <c r="AB202" s="11"/>
      <c r="AC202" s="11"/>
      <c r="AD202" s="11"/>
      <c r="AE202" s="11"/>
      <c r="AT202" s="209" t="s">
        <v>137</v>
      </c>
      <c r="AU202" s="209" t="s">
        <v>72</v>
      </c>
      <c r="AV202" s="11" t="s">
        <v>82</v>
      </c>
      <c r="AW202" s="11" t="s">
        <v>33</v>
      </c>
      <c r="AX202" s="11" t="s">
        <v>72</v>
      </c>
      <c r="AY202" s="209" t="s">
        <v>136</v>
      </c>
    </row>
    <row r="203" s="12" customFormat="1">
      <c r="A203" s="12"/>
      <c r="B203" s="210"/>
      <c r="C203" s="211"/>
      <c r="D203" s="190" t="s">
        <v>137</v>
      </c>
      <c r="E203" s="212" t="s">
        <v>19</v>
      </c>
      <c r="F203" s="213" t="s">
        <v>140</v>
      </c>
      <c r="G203" s="211"/>
      <c r="H203" s="214">
        <v>240</v>
      </c>
      <c r="I203" s="215"/>
      <c r="J203" s="211"/>
      <c r="K203" s="211"/>
      <c r="L203" s="216"/>
      <c r="M203" s="217"/>
      <c r="N203" s="218"/>
      <c r="O203" s="218"/>
      <c r="P203" s="218"/>
      <c r="Q203" s="218"/>
      <c r="R203" s="218"/>
      <c r="S203" s="218"/>
      <c r="T203" s="219"/>
      <c r="U203" s="12"/>
      <c r="V203" s="12"/>
      <c r="W203" s="12"/>
      <c r="X203" s="12"/>
      <c r="Y203" s="12"/>
      <c r="Z203" s="12"/>
      <c r="AA203" s="12"/>
      <c r="AB203" s="12"/>
      <c r="AC203" s="12"/>
      <c r="AD203" s="12"/>
      <c r="AE203" s="12"/>
      <c r="AT203" s="220" t="s">
        <v>137</v>
      </c>
      <c r="AU203" s="220" t="s">
        <v>72</v>
      </c>
      <c r="AV203" s="12" t="s">
        <v>135</v>
      </c>
      <c r="AW203" s="12" t="s">
        <v>33</v>
      </c>
      <c r="AX203" s="12" t="s">
        <v>80</v>
      </c>
      <c r="AY203" s="220" t="s">
        <v>136</v>
      </c>
    </row>
    <row r="204" s="2" customFormat="1" ht="16.5" customHeight="1">
      <c r="A204" s="37"/>
      <c r="B204" s="38"/>
      <c r="C204" s="175" t="s">
        <v>271</v>
      </c>
      <c r="D204" s="175" t="s">
        <v>130</v>
      </c>
      <c r="E204" s="176" t="s">
        <v>484</v>
      </c>
      <c r="F204" s="177" t="s">
        <v>485</v>
      </c>
      <c r="G204" s="178" t="s">
        <v>237</v>
      </c>
      <c r="H204" s="179">
        <v>50</v>
      </c>
      <c r="I204" s="180"/>
      <c r="J204" s="181">
        <f>ROUND(I204*H204,2)</f>
        <v>0</v>
      </c>
      <c r="K204" s="177" t="s">
        <v>134</v>
      </c>
      <c r="L204" s="43"/>
      <c r="M204" s="182" t="s">
        <v>19</v>
      </c>
      <c r="N204" s="183" t="s">
        <v>43</v>
      </c>
      <c r="O204" s="83"/>
      <c r="P204" s="184">
        <f>O204*H204</f>
        <v>0</v>
      </c>
      <c r="Q204" s="184">
        <v>0</v>
      </c>
      <c r="R204" s="184">
        <f>Q204*H204</f>
        <v>0</v>
      </c>
      <c r="S204" s="184">
        <v>0</v>
      </c>
      <c r="T204" s="185">
        <f>S204*H204</f>
        <v>0</v>
      </c>
      <c r="U204" s="37"/>
      <c r="V204" s="37"/>
      <c r="W204" s="37"/>
      <c r="X204" s="37"/>
      <c r="Y204" s="37"/>
      <c r="Z204" s="37"/>
      <c r="AA204" s="37"/>
      <c r="AB204" s="37"/>
      <c r="AC204" s="37"/>
      <c r="AD204" s="37"/>
      <c r="AE204" s="37"/>
      <c r="AR204" s="186" t="s">
        <v>135</v>
      </c>
      <c r="AT204" s="186" t="s">
        <v>130</v>
      </c>
      <c r="AU204" s="186" t="s">
        <v>72</v>
      </c>
      <c r="AY204" s="16" t="s">
        <v>136</v>
      </c>
      <c r="BE204" s="187">
        <f>IF(N204="základní",J204,0)</f>
        <v>0</v>
      </c>
      <c r="BF204" s="187">
        <f>IF(N204="snížená",J204,0)</f>
        <v>0</v>
      </c>
      <c r="BG204" s="187">
        <f>IF(N204="zákl. přenesená",J204,0)</f>
        <v>0</v>
      </c>
      <c r="BH204" s="187">
        <f>IF(N204="sníž. přenesená",J204,0)</f>
        <v>0</v>
      </c>
      <c r="BI204" s="187">
        <f>IF(N204="nulová",J204,0)</f>
        <v>0</v>
      </c>
      <c r="BJ204" s="16" t="s">
        <v>80</v>
      </c>
      <c r="BK204" s="187">
        <f>ROUND(I204*H204,2)</f>
        <v>0</v>
      </c>
      <c r="BL204" s="16" t="s">
        <v>135</v>
      </c>
      <c r="BM204" s="186" t="s">
        <v>275</v>
      </c>
    </row>
    <row r="205" s="10" customFormat="1">
      <c r="A205" s="10"/>
      <c r="B205" s="188"/>
      <c r="C205" s="189"/>
      <c r="D205" s="190" t="s">
        <v>137</v>
      </c>
      <c r="E205" s="191" t="s">
        <v>19</v>
      </c>
      <c r="F205" s="192" t="s">
        <v>737</v>
      </c>
      <c r="G205" s="189"/>
      <c r="H205" s="191" t="s">
        <v>19</v>
      </c>
      <c r="I205" s="193"/>
      <c r="J205" s="189"/>
      <c r="K205" s="189"/>
      <c r="L205" s="194"/>
      <c r="M205" s="195"/>
      <c r="N205" s="196"/>
      <c r="O205" s="196"/>
      <c r="P205" s="196"/>
      <c r="Q205" s="196"/>
      <c r="R205" s="196"/>
      <c r="S205" s="196"/>
      <c r="T205" s="197"/>
      <c r="U205" s="10"/>
      <c r="V205" s="10"/>
      <c r="W205" s="10"/>
      <c r="X205" s="10"/>
      <c r="Y205" s="10"/>
      <c r="Z205" s="10"/>
      <c r="AA205" s="10"/>
      <c r="AB205" s="10"/>
      <c r="AC205" s="10"/>
      <c r="AD205" s="10"/>
      <c r="AE205" s="10"/>
      <c r="AT205" s="198" t="s">
        <v>137</v>
      </c>
      <c r="AU205" s="198" t="s">
        <v>72</v>
      </c>
      <c r="AV205" s="10" t="s">
        <v>80</v>
      </c>
      <c r="AW205" s="10" t="s">
        <v>33</v>
      </c>
      <c r="AX205" s="10" t="s">
        <v>72</v>
      </c>
      <c r="AY205" s="198" t="s">
        <v>136</v>
      </c>
    </row>
    <row r="206" s="10" customFormat="1">
      <c r="A206" s="10"/>
      <c r="B206" s="188"/>
      <c r="C206" s="189"/>
      <c r="D206" s="190" t="s">
        <v>137</v>
      </c>
      <c r="E206" s="191" t="s">
        <v>19</v>
      </c>
      <c r="F206" s="192" t="s">
        <v>738</v>
      </c>
      <c r="G206" s="189"/>
      <c r="H206" s="191" t="s">
        <v>19</v>
      </c>
      <c r="I206" s="193"/>
      <c r="J206" s="189"/>
      <c r="K206" s="189"/>
      <c r="L206" s="194"/>
      <c r="M206" s="195"/>
      <c r="N206" s="196"/>
      <c r="O206" s="196"/>
      <c r="P206" s="196"/>
      <c r="Q206" s="196"/>
      <c r="R206" s="196"/>
      <c r="S206" s="196"/>
      <c r="T206" s="197"/>
      <c r="U206" s="10"/>
      <c r="V206" s="10"/>
      <c r="W206" s="10"/>
      <c r="X206" s="10"/>
      <c r="Y206" s="10"/>
      <c r="Z206" s="10"/>
      <c r="AA206" s="10"/>
      <c r="AB206" s="10"/>
      <c r="AC206" s="10"/>
      <c r="AD206" s="10"/>
      <c r="AE206" s="10"/>
      <c r="AT206" s="198" t="s">
        <v>137</v>
      </c>
      <c r="AU206" s="198" t="s">
        <v>72</v>
      </c>
      <c r="AV206" s="10" t="s">
        <v>80</v>
      </c>
      <c r="AW206" s="10" t="s">
        <v>33</v>
      </c>
      <c r="AX206" s="10" t="s">
        <v>72</v>
      </c>
      <c r="AY206" s="198" t="s">
        <v>136</v>
      </c>
    </row>
    <row r="207" s="11" customFormat="1">
      <c r="A207" s="11"/>
      <c r="B207" s="199"/>
      <c r="C207" s="200"/>
      <c r="D207" s="190" t="s">
        <v>137</v>
      </c>
      <c r="E207" s="201" t="s">
        <v>19</v>
      </c>
      <c r="F207" s="202" t="s">
        <v>739</v>
      </c>
      <c r="G207" s="200"/>
      <c r="H207" s="203">
        <v>50</v>
      </c>
      <c r="I207" s="204"/>
      <c r="J207" s="200"/>
      <c r="K207" s="200"/>
      <c r="L207" s="205"/>
      <c r="M207" s="206"/>
      <c r="N207" s="207"/>
      <c r="O207" s="207"/>
      <c r="P207" s="207"/>
      <c r="Q207" s="207"/>
      <c r="R207" s="207"/>
      <c r="S207" s="207"/>
      <c r="T207" s="208"/>
      <c r="U207" s="11"/>
      <c r="V207" s="11"/>
      <c r="W207" s="11"/>
      <c r="X207" s="11"/>
      <c r="Y207" s="11"/>
      <c r="Z207" s="11"/>
      <c r="AA207" s="11"/>
      <c r="AB207" s="11"/>
      <c r="AC207" s="11"/>
      <c r="AD207" s="11"/>
      <c r="AE207" s="11"/>
      <c r="AT207" s="209" t="s">
        <v>137</v>
      </c>
      <c r="AU207" s="209" t="s">
        <v>72</v>
      </c>
      <c r="AV207" s="11" t="s">
        <v>82</v>
      </c>
      <c r="AW207" s="11" t="s">
        <v>33</v>
      </c>
      <c r="AX207" s="11" t="s">
        <v>72</v>
      </c>
      <c r="AY207" s="209" t="s">
        <v>136</v>
      </c>
    </row>
    <row r="208" s="12" customFormat="1">
      <c r="A208" s="12"/>
      <c r="B208" s="210"/>
      <c r="C208" s="211"/>
      <c r="D208" s="190" t="s">
        <v>137</v>
      </c>
      <c r="E208" s="212" t="s">
        <v>19</v>
      </c>
      <c r="F208" s="213" t="s">
        <v>140</v>
      </c>
      <c r="G208" s="211"/>
      <c r="H208" s="214">
        <v>50</v>
      </c>
      <c r="I208" s="215"/>
      <c r="J208" s="211"/>
      <c r="K208" s="211"/>
      <c r="L208" s="216"/>
      <c r="M208" s="217"/>
      <c r="N208" s="218"/>
      <c r="O208" s="218"/>
      <c r="P208" s="218"/>
      <c r="Q208" s="218"/>
      <c r="R208" s="218"/>
      <c r="S208" s="218"/>
      <c r="T208" s="219"/>
      <c r="U208" s="12"/>
      <c r="V208" s="12"/>
      <c r="W208" s="12"/>
      <c r="X208" s="12"/>
      <c r="Y208" s="12"/>
      <c r="Z208" s="12"/>
      <c r="AA208" s="12"/>
      <c r="AB208" s="12"/>
      <c r="AC208" s="12"/>
      <c r="AD208" s="12"/>
      <c r="AE208" s="12"/>
      <c r="AT208" s="220" t="s">
        <v>137</v>
      </c>
      <c r="AU208" s="220" t="s">
        <v>72</v>
      </c>
      <c r="AV208" s="12" t="s">
        <v>135</v>
      </c>
      <c r="AW208" s="12" t="s">
        <v>33</v>
      </c>
      <c r="AX208" s="12" t="s">
        <v>80</v>
      </c>
      <c r="AY208" s="220" t="s">
        <v>136</v>
      </c>
    </row>
    <row r="209" s="2" customFormat="1" ht="16.5" customHeight="1">
      <c r="A209" s="37"/>
      <c r="B209" s="38"/>
      <c r="C209" s="175" t="s">
        <v>206</v>
      </c>
      <c r="D209" s="175" t="s">
        <v>130</v>
      </c>
      <c r="E209" s="176" t="s">
        <v>492</v>
      </c>
      <c r="F209" s="177" t="s">
        <v>493</v>
      </c>
      <c r="G209" s="178" t="s">
        <v>237</v>
      </c>
      <c r="H209" s="179">
        <v>50</v>
      </c>
      <c r="I209" s="180"/>
      <c r="J209" s="181">
        <f>ROUND(I209*H209,2)</f>
        <v>0</v>
      </c>
      <c r="K209" s="177" t="s">
        <v>134</v>
      </c>
      <c r="L209" s="43"/>
      <c r="M209" s="182" t="s">
        <v>19</v>
      </c>
      <c r="N209" s="183" t="s">
        <v>43</v>
      </c>
      <c r="O209" s="83"/>
      <c r="P209" s="184">
        <f>O209*H209</f>
        <v>0</v>
      </c>
      <c r="Q209" s="184">
        <v>0</v>
      </c>
      <c r="R209" s="184">
        <f>Q209*H209</f>
        <v>0</v>
      </c>
      <c r="S209" s="184">
        <v>0</v>
      </c>
      <c r="T209" s="185">
        <f>S209*H209</f>
        <v>0</v>
      </c>
      <c r="U209" s="37"/>
      <c r="V209" s="37"/>
      <c r="W209" s="37"/>
      <c r="X209" s="37"/>
      <c r="Y209" s="37"/>
      <c r="Z209" s="37"/>
      <c r="AA209" s="37"/>
      <c r="AB209" s="37"/>
      <c r="AC209" s="37"/>
      <c r="AD209" s="37"/>
      <c r="AE209" s="37"/>
      <c r="AR209" s="186" t="s">
        <v>135</v>
      </c>
      <c r="AT209" s="186" t="s">
        <v>130</v>
      </c>
      <c r="AU209" s="186" t="s">
        <v>72</v>
      </c>
      <c r="AY209" s="16" t="s">
        <v>136</v>
      </c>
      <c r="BE209" s="187">
        <f>IF(N209="základní",J209,0)</f>
        <v>0</v>
      </c>
      <c r="BF209" s="187">
        <f>IF(N209="snížená",J209,0)</f>
        <v>0</v>
      </c>
      <c r="BG209" s="187">
        <f>IF(N209="zákl. přenesená",J209,0)</f>
        <v>0</v>
      </c>
      <c r="BH209" s="187">
        <f>IF(N209="sníž. přenesená",J209,0)</f>
        <v>0</v>
      </c>
      <c r="BI209" s="187">
        <f>IF(N209="nulová",J209,0)</f>
        <v>0</v>
      </c>
      <c r="BJ209" s="16" t="s">
        <v>80</v>
      </c>
      <c r="BK209" s="187">
        <f>ROUND(I209*H209,2)</f>
        <v>0</v>
      </c>
      <c r="BL209" s="16" t="s">
        <v>135</v>
      </c>
      <c r="BM209" s="186" t="s">
        <v>279</v>
      </c>
    </row>
    <row r="210" s="10" customFormat="1">
      <c r="A210" s="10"/>
      <c r="B210" s="188"/>
      <c r="C210" s="189"/>
      <c r="D210" s="190" t="s">
        <v>137</v>
      </c>
      <c r="E210" s="191" t="s">
        <v>19</v>
      </c>
      <c r="F210" s="192" t="s">
        <v>737</v>
      </c>
      <c r="G210" s="189"/>
      <c r="H210" s="191" t="s">
        <v>19</v>
      </c>
      <c r="I210" s="193"/>
      <c r="J210" s="189"/>
      <c r="K210" s="189"/>
      <c r="L210" s="194"/>
      <c r="M210" s="195"/>
      <c r="N210" s="196"/>
      <c r="O210" s="196"/>
      <c r="P210" s="196"/>
      <c r="Q210" s="196"/>
      <c r="R210" s="196"/>
      <c r="S210" s="196"/>
      <c r="T210" s="197"/>
      <c r="U210" s="10"/>
      <c r="V210" s="10"/>
      <c r="W210" s="10"/>
      <c r="X210" s="10"/>
      <c r="Y210" s="10"/>
      <c r="Z210" s="10"/>
      <c r="AA210" s="10"/>
      <c r="AB210" s="10"/>
      <c r="AC210" s="10"/>
      <c r="AD210" s="10"/>
      <c r="AE210" s="10"/>
      <c r="AT210" s="198" t="s">
        <v>137</v>
      </c>
      <c r="AU210" s="198" t="s">
        <v>72</v>
      </c>
      <c r="AV210" s="10" t="s">
        <v>80</v>
      </c>
      <c r="AW210" s="10" t="s">
        <v>33</v>
      </c>
      <c r="AX210" s="10" t="s">
        <v>72</v>
      </c>
      <c r="AY210" s="198" t="s">
        <v>136</v>
      </c>
    </row>
    <row r="211" s="10" customFormat="1">
      <c r="A211" s="10"/>
      <c r="B211" s="188"/>
      <c r="C211" s="189"/>
      <c r="D211" s="190" t="s">
        <v>137</v>
      </c>
      <c r="E211" s="191" t="s">
        <v>19</v>
      </c>
      <c r="F211" s="192" t="s">
        <v>738</v>
      </c>
      <c r="G211" s="189"/>
      <c r="H211" s="191" t="s">
        <v>19</v>
      </c>
      <c r="I211" s="193"/>
      <c r="J211" s="189"/>
      <c r="K211" s="189"/>
      <c r="L211" s="194"/>
      <c r="M211" s="195"/>
      <c r="N211" s="196"/>
      <c r="O211" s="196"/>
      <c r="P211" s="196"/>
      <c r="Q211" s="196"/>
      <c r="R211" s="196"/>
      <c r="S211" s="196"/>
      <c r="T211" s="197"/>
      <c r="U211" s="10"/>
      <c r="V211" s="10"/>
      <c r="W211" s="10"/>
      <c r="X211" s="10"/>
      <c r="Y211" s="10"/>
      <c r="Z211" s="10"/>
      <c r="AA211" s="10"/>
      <c r="AB211" s="10"/>
      <c r="AC211" s="10"/>
      <c r="AD211" s="10"/>
      <c r="AE211" s="10"/>
      <c r="AT211" s="198" t="s">
        <v>137</v>
      </c>
      <c r="AU211" s="198" t="s">
        <v>72</v>
      </c>
      <c r="AV211" s="10" t="s">
        <v>80</v>
      </c>
      <c r="AW211" s="10" t="s">
        <v>33</v>
      </c>
      <c r="AX211" s="10" t="s">
        <v>72</v>
      </c>
      <c r="AY211" s="198" t="s">
        <v>136</v>
      </c>
    </row>
    <row r="212" s="11" customFormat="1">
      <c r="A212" s="11"/>
      <c r="B212" s="199"/>
      <c r="C212" s="200"/>
      <c r="D212" s="190" t="s">
        <v>137</v>
      </c>
      <c r="E212" s="201" t="s">
        <v>19</v>
      </c>
      <c r="F212" s="202" t="s">
        <v>739</v>
      </c>
      <c r="G212" s="200"/>
      <c r="H212" s="203">
        <v>50</v>
      </c>
      <c r="I212" s="204"/>
      <c r="J212" s="200"/>
      <c r="K212" s="200"/>
      <c r="L212" s="205"/>
      <c r="M212" s="206"/>
      <c r="N212" s="207"/>
      <c r="O212" s="207"/>
      <c r="P212" s="207"/>
      <c r="Q212" s="207"/>
      <c r="R212" s="207"/>
      <c r="S212" s="207"/>
      <c r="T212" s="208"/>
      <c r="U212" s="11"/>
      <c r="V212" s="11"/>
      <c r="W212" s="11"/>
      <c r="X212" s="11"/>
      <c r="Y212" s="11"/>
      <c r="Z212" s="11"/>
      <c r="AA212" s="11"/>
      <c r="AB212" s="11"/>
      <c r="AC212" s="11"/>
      <c r="AD212" s="11"/>
      <c r="AE212" s="11"/>
      <c r="AT212" s="209" t="s">
        <v>137</v>
      </c>
      <c r="AU212" s="209" t="s">
        <v>72</v>
      </c>
      <c r="AV212" s="11" t="s">
        <v>82</v>
      </c>
      <c r="AW212" s="11" t="s">
        <v>33</v>
      </c>
      <c r="AX212" s="11" t="s">
        <v>72</v>
      </c>
      <c r="AY212" s="209" t="s">
        <v>136</v>
      </c>
    </row>
    <row r="213" s="12" customFormat="1">
      <c r="A213" s="12"/>
      <c r="B213" s="210"/>
      <c r="C213" s="211"/>
      <c r="D213" s="190" t="s">
        <v>137</v>
      </c>
      <c r="E213" s="212" t="s">
        <v>19</v>
      </c>
      <c r="F213" s="213" t="s">
        <v>140</v>
      </c>
      <c r="G213" s="211"/>
      <c r="H213" s="214">
        <v>50</v>
      </c>
      <c r="I213" s="215"/>
      <c r="J213" s="211"/>
      <c r="K213" s="211"/>
      <c r="L213" s="216"/>
      <c r="M213" s="217"/>
      <c r="N213" s="218"/>
      <c r="O213" s="218"/>
      <c r="P213" s="218"/>
      <c r="Q213" s="218"/>
      <c r="R213" s="218"/>
      <c r="S213" s="218"/>
      <c r="T213" s="219"/>
      <c r="U213" s="12"/>
      <c r="V213" s="12"/>
      <c r="W213" s="12"/>
      <c r="X213" s="12"/>
      <c r="Y213" s="12"/>
      <c r="Z213" s="12"/>
      <c r="AA213" s="12"/>
      <c r="AB213" s="12"/>
      <c r="AC213" s="12"/>
      <c r="AD213" s="12"/>
      <c r="AE213" s="12"/>
      <c r="AT213" s="220" t="s">
        <v>137</v>
      </c>
      <c r="AU213" s="220" t="s">
        <v>72</v>
      </c>
      <c r="AV213" s="12" t="s">
        <v>135</v>
      </c>
      <c r="AW213" s="12" t="s">
        <v>33</v>
      </c>
      <c r="AX213" s="12" t="s">
        <v>80</v>
      </c>
      <c r="AY213" s="220" t="s">
        <v>136</v>
      </c>
    </row>
    <row r="214" s="2" customFormat="1" ht="16.5" customHeight="1">
      <c r="A214" s="37"/>
      <c r="B214" s="38"/>
      <c r="C214" s="175" t="s">
        <v>281</v>
      </c>
      <c r="D214" s="175" t="s">
        <v>130</v>
      </c>
      <c r="E214" s="176" t="s">
        <v>497</v>
      </c>
      <c r="F214" s="177" t="s">
        <v>498</v>
      </c>
      <c r="G214" s="178" t="s">
        <v>237</v>
      </c>
      <c r="H214" s="179">
        <v>4.5</v>
      </c>
      <c r="I214" s="180"/>
      <c r="J214" s="181">
        <f>ROUND(I214*H214,2)</f>
        <v>0</v>
      </c>
      <c r="K214" s="177" t="s">
        <v>134</v>
      </c>
      <c r="L214" s="43"/>
      <c r="M214" s="182" t="s">
        <v>19</v>
      </c>
      <c r="N214" s="183" t="s">
        <v>43</v>
      </c>
      <c r="O214" s="83"/>
      <c r="P214" s="184">
        <f>O214*H214</f>
        <v>0</v>
      </c>
      <c r="Q214" s="184">
        <v>0</v>
      </c>
      <c r="R214" s="184">
        <f>Q214*H214</f>
        <v>0</v>
      </c>
      <c r="S214" s="184">
        <v>0</v>
      </c>
      <c r="T214" s="185">
        <f>S214*H214</f>
        <v>0</v>
      </c>
      <c r="U214" s="37"/>
      <c r="V214" s="37"/>
      <c r="W214" s="37"/>
      <c r="X214" s="37"/>
      <c r="Y214" s="37"/>
      <c r="Z214" s="37"/>
      <c r="AA214" s="37"/>
      <c r="AB214" s="37"/>
      <c r="AC214" s="37"/>
      <c r="AD214" s="37"/>
      <c r="AE214" s="37"/>
      <c r="AR214" s="186" t="s">
        <v>135</v>
      </c>
      <c r="AT214" s="186" t="s">
        <v>130</v>
      </c>
      <c r="AU214" s="186" t="s">
        <v>72</v>
      </c>
      <c r="AY214" s="16" t="s">
        <v>136</v>
      </c>
      <c r="BE214" s="187">
        <f>IF(N214="základní",J214,0)</f>
        <v>0</v>
      </c>
      <c r="BF214" s="187">
        <f>IF(N214="snížená",J214,0)</f>
        <v>0</v>
      </c>
      <c r="BG214" s="187">
        <f>IF(N214="zákl. přenesená",J214,0)</f>
        <v>0</v>
      </c>
      <c r="BH214" s="187">
        <f>IF(N214="sníž. přenesená",J214,0)</f>
        <v>0</v>
      </c>
      <c r="BI214" s="187">
        <f>IF(N214="nulová",J214,0)</f>
        <v>0</v>
      </c>
      <c r="BJ214" s="16" t="s">
        <v>80</v>
      </c>
      <c r="BK214" s="187">
        <f>ROUND(I214*H214,2)</f>
        <v>0</v>
      </c>
      <c r="BL214" s="16" t="s">
        <v>135</v>
      </c>
      <c r="BM214" s="186" t="s">
        <v>284</v>
      </c>
    </row>
    <row r="215" s="11" customFormat="1">
      <c r="A215" s="11"/>
      <c r="B215" s="199"/>
      <c r="C215" s="200"/>
      <c r="D215" s="190" t="s">
        <v>137</v>
      </c>
      <c r="E215" s="201" t="s">
        <v>19</v>
      </c>
      <c r="F215" s="202" t="s">
        <v>740</v>
      </c>
      <c r="G215" s="200"/>
      <c r="H215" s="203">
        <v>4.5</v>
      </c>
      <c r="I215" s="204"/>
      <c r="J215" s="200"/>
      <c r="K215" s="200"/>
      <c r="L215" s="205"/>
      <c r="M215" s="206"/>
      <c r="N215" s="207"/>
      <c r="O215" s="207"/>
      <c r="P215" s="207"/>
      <c r="Q215" s="207"/>
      <c r="R215" s="207"/>
      <c r="S215" s="207"/>
      <c r="T215" s="208"/>
      <c r="U215" s="11"/>
      <c r="V215" s="11"/>
      <c r="W215" s="11"/>
      <c r="X215" s="11"/>
      <c r="Y215" s="11"/>
      <c r="Z215" s="11"/>
      <c r="AA215" s="11"/>
      <c r="AB215" s="11"/>
      <c r="AC215" s="11"/>
      <c r="AD215" s="11"/>
      <c r="AE215" s="11"/>
      <c r="AT215" s="209" t="s">
        <v>137</v>
      </c>
      <c r="AU215" s="209" t="s">
        <v>72</v>
      </c>
      <c r="AV215" s="11" t="s">
        <v>82</v>
      </c>
      <c r="AW215" s="11" t="s">
        <v>33</v>
      </c>
      <c r="AX215" s="11" t="s">
        <v>72</v>
      </c>
      <c r="AY215" s="209" t="s">
        <v>136</v>
      </c>
    </row>
    <row r="216" s="12" customFormat="1">
      <c r="A216" s="12"/>
      <c r="B216" s="210"/>
      <c r="C216" s="211"/>
      <c r="D216" s="190" t="s">
        <v>137</v>
      </c>
      <c r="E216" s="212" t="s">
        <v>19</v>
      </c>
      <c r="F216" s="213" t="s">
        <v>140</v>
      </c>
      <c r="G216" s="211"/>
      <c r="H216" s="214">
        <v>4.5</v>
      </c>
      <c r="I216" s="215"/>
      <c r="J216" s="211"/>
      <c r="K216" s="211"/>
      <c r="L216" s="216"/>
      <c r="M216" s="217"/>
      <c r="N216" s="218"/>
      <c r="O216" s="218"/>
      <c r="P216" s="218"/>
      <c r="Q216" s="218"/>
      <c r="R216" s="218"/>
      <c r="S216" s="218"/>
      <c r="T216" s="219"/>
      <c r="U216" s="12"/>
      <c r="V216" s="12"/>
      <c r="W216" s="12"/>
      <c r="X216" s="12"/>
      <c r="Y216" s="12"/>
      <c r="Z216" s="12"/>
      <c r="AA216" s="12"/>
      <c r="AB216" s="12"/>
      <c r="AC216" s="12"/>
      <c r="AD216" s="12"/>
      <c r="AE216" s="12"/>
      <c r="AT216" s="220" t="s">
        <v>137</v>
      </c>
      <c r="AU216" s="220" t="s">
        <v>72</v>
      </c>
      <c r="AV216" s="12" t="s">
        <v>135</v>
      </c>
      <c r="AW216" s="12" t="s">
        <v>33</v>
      </c>
      <c r="AX216" s="12" t="s">
        <v>80</v>
      </c>
      <c r="AY216" s="220" t="s">
        <v>136</v>
      </c>
    </row>
    <row r="217" s="2" customFormat="1" ht="16.5" customHeight="1">
      <c r="A217" s="37"/>
      <c r="B217" s="38"/>
      <c r="C217" s="175" t="s">
        <v>287</v>
      </c>
      <c r="D217" s="175" t="s">
        <v>130</v>
      </c>
      <c r="E217" s="176" t="s">
        <v>741</v>
      </c>
      <c r="F217" s="177" t="s">
        <v>742</v>
      </c>
      <c r="G217" s="178" t="s">
        <v>237</v>
      </c>
      <c r="H217" s="179">
        <v>9</v>
      </c>
      <c r="I217" s="180"/>
      <c r="J217" s="181">
        <f>ROUND(I217*H217,2)</f>
        <v>0</v>
      </c>
      <c r="K217" s="177" t="s">
        <v>134</v>
      </c>
      <c r="L217" s="43"/>
      <c r="M217" s="182" t="s">
        <v>19</v>
      </c>
      <c r="N217" s="183" t="s">
        <v>43</v>
      </c>
      <c r="O217" s="83"/>
      <c r="P217" s="184">
        <f>O217*H217</f>
        <v>0</v>
      </c>
      <c r="Q217" s="184">
        <v>0</v>
      </c>
      <c r="R217" s="184">
        <f>Q217*H217</f>
        <v>0</v>
      </c>
      <c r="S217" s="184">
        <v>0</v>
      </c>
      <c r="T217" s="185">
        <f>S217*H217</f>
        <v>0</v>
      </c>
      <c r="U217" s="37"/>
      <c r="V217" s="37"/>
      <c r="W217" s="37"/>
      <c r="X217" s="37"/>
      <c r="Y217" s="37"/>
      <c r="Z217" s="37"/>
      <c r="AA217" s="37"/>
      <c r="AB217" s="37"/>
      <c r="AC217" s="37"/>
      <c r="AD217" s="37"/>
      <c r="AE217" s="37"/>
      <c r="AR217" s="186" t="s">
        <v>135</v>
      </c>
      <c r="AT217" s="186" t="s">
        <v>130</v>
      </c>
      <c r="AU217" s="186" t="s">
        <v>72</v>
      </c>
      <c r="AY217" s="16" t="s">
        <v>136</v>
      </c>
      <c r="BE217" s="187">
        <f>IF(N217="základní",J217,0)</f>
        <v>0</v>
      </c>
      <c r="BF217" s="187">
        <f>IF(N217="snížená",J217,0)</f>
        <v>0</v>
      </c>
      <c r="BG217" s="187">
        <f>IF(N217="zákl. přenesená",J217,0)</f>
        <v>0</v>
      </c>
      <c r="BH217" s="187">
        <f>IF(N217="sníž. přenesená",J217,0)</f>
        <v>0</v>
      </c>
      <c r="BI217" s="187">
        <f>IF(N217="nulová",J217,0)</f>
        <v>0</v>
      </c>
      <c r="BJ217" s="16" t="s">
        <v>80</v>
      </c>
      <c r="BK217" s="187">
        <f>ROUND(I217*H217,2)</f>
        <v>0</v>
      </c>
      <c r="BL217" s="16" t="s">
        <v>135</v>
      </c>
      <c r="BM217" s="186" t="s">
        <v>290</v>
      </c>
    </row>
    <row r="218" s="10" customFormat="1">
      <c r="A218" s="10"/>
      <c r="B218" s="188"/>
      <c r="C218" s="189"/>
      <c r="D218" s="190" t="s">
        <v>137</v>
      </c>
      <c r="E218" s="191" t="s">
        <v>19</v>
      </c>
      <c r="F218" s="192" t="s">
        <v>743</v>
      </c>
      <c r="G218" s="189"/>
      <c r="H218" s="191" t="s">
        <v>19</v>
      </c>
      <c r="I218" s="193"/>
      <c r="J218" s="189"/>
      <c r="K218" s="189"/>
      <c r="L218" s="194"/>
      <c r="M218" s="195"/>
      <c r="N218" s="196"/>
      <c r="O218" s="196"/>
      <c r="P218" s="196"/>
      <c r="Q218" s="196"/>
      <c r="R218" s="196"/>
      <c r="S218" s="196"/>
      <c r="T218" s="197"/>
      <c r="U218" s="10"/>
      <c r="V218" s="10"/>
      <c r="W218" s="10"/>
      <c r="X218" s="10"/>
      <c r="Y218" s="10"/>
      <c r="Z218" s="10"/>
      <c r="AA218" s="10"/>
      <c r="AB218" s="10"/>
      <c r="AC218" s="10"/>
      <c r="AD218" s="10"/>
      <c r="AE218" s="10"/>
      <c r="AT218" s="198" t="s">
        <v>137</v>
      </c>
      <c r="AU218" s="198" t="s">
        <v>72</v>
      </c>
      <c r="AV218" s="10" t="s">
        <v>80</v>
      </c>
      <c r="AW218" s="10" t="s">
        <v>33</v>
      </c>
      <c r="AX218" s="10" t="s">
        <v>72</v>
      </c>
      <c r="AY218" s="198" t="s">
        <v>136</v>
      </c>
    </row>
    <row r="219" s="10" customFormat="1">
      <c r="A219" s="10"/>
      <c r="B219" s="188"/>
      <c r="C219" s="189"/>
      <c r="D219" s="190" t="s">
        <v>137</v>
      </c>
      <c r="E219" s="191" t="s">
        <v>19</v>
      </c>
      <c r="F219" s="192" t="s">
        <v>744</v>
      </c>
      <c r="G219" s="189"/>
      <c r="H219" s="191" t="s">
        <v>19</v>
      </c>
      <c r="I219" s="193"/>
      <c r="J219" s="189"/>
      <c r="K219" s="189"/>
      <c r="L219" s="194"/>
      <c r="M219" s="195"/>
      <c r="N219" s="196"/>
      <c r="O219" s="196"/>
      <c r="P219" s="196"/>
      <c r="Q219" s="196"/>
      <c r="R219" s="196"/>
      <c r="S219" s="196"/>
      <c r="T219" s="197"/>
      <c r="U219" s="10"/>
      <c r="V219" s="10"/>
      <c r="W219" s="10"/>
      <c r="X219" s="10"/>
      <c r="Y219" s="10"/>
      <c r="Z219" s="10"/>
      <c r="AA219" s="10"/>
      <c r="AB219" s="10"/>
      <c r="AC219" s="10"/>
      <c r="AD219" s="10"/>
      <c r="AE219" s="10"/>
      <c r="AT219" s="198" t="s">
        <v>137</v>
      </c>
      <c r="AU219" s="198" t="s">
        <v>72</v>
      </c>
      <c r="AV219" s="10" t="s">
        <v>80</v>
      </c>
      <c r="AW219" s="10" t="s">
        <v>33</v>
      </c>
      <c r="AX219" s="10" t="s">
        <v>72</v>
      </c>
      <c r="AY219" s="198" t="s">
        <v>136</v>
      </c>
    </row>
    <row r="220" s="11" customFormat="1">
      <c r="A220" s="11"/>
      <c r="B220" s="199"/>
      <c r="C220" s="200"/>
      <c r="D220" s="190" t="s">
        <v>137</v>
      </c>
      <c r="E220" s="201" t="s">
        <v>19</v>
      </c>
      <c r="F220" s="202" t="s">
        <v>745</v>
      </c>
      <c r="G220" s="200"/>
      <c r="H220" s="203">
        <v>9</v>
      </c>
      <c r="I220" s="204"/>
      <c r="J220" s="200"/>
      <c r="K220" s="200"/>
      <c r="L220" s="205"/>
      <c r="M220" s="206"/>
      <c r="N220" s="207"/>
      <c r="O220" s="207"/>
      <c r="P220" s="207"/>
      <c r="Q220" s="207"/>
      <c r="R220" s="207"/>
      <c r="S220" s="207"/>
      <c r="T220" s="208"/>
      <c r="U220" s="11"/>
      <c r="V220" s="11"/>
      <c r="W220" s="11"/>
      <c r="X220" s="11"/>
      <c r="Y220" s="11"/>
      <c r="Z220" s="11"/>
      <c r="AA220" s="11"/>
      <c r="AB220" s="11"/>
      <c r="AC220" s="11"/>
      <c r="AD220" s="11"/>
      <c r="AE220" s="11"/>
      <c r="AT220" s="209" t="s">
        <v>137</v>
      </c>
      <c r="AU220" s="209" t="s">
        <v>72</v>
      </c>
      <c r="AV220" s="11" t="s">
        <v>82</v>
      </c>
      <c r="AW220" s="11" t="s">
        <v>33</v>
      </c>
      <c r="AX220" s="11" t="s">
        <v>72</v>
      </c>
      <c r="AY220" s="209" t="s">
        <v>136</v>
      </c>
    </row>
    <row r="221" s="12" customFormat="1">
      <c r="A221" s="12"/>
      <c r="B221" s="210"/>
      <c r="C221" s="211"/>
      <c r="D221" s="190" t="s">
        <v>137</v>
      </c>
      <c r="E221" s="212" t="s">
        <v>19</v>
      </c>
      <c r="F221" s="213" t="s">
        <v>140</v>
      </c>
      <c r="G221" s="211"/>
      <c r="H221" s="214">
        <v>9</v>
      </c>
      <c r="I221" s="215"/>
      <c r="J221" s="211"/>
      <c r="K221" s="211"/>
      <c r="L221" s="216"/>
      <c r="M221" s="217"/>
      <c r="N221" s="218"/>
      <c r="O221" s="218"/>
      <c r="P221" s="218"/>
      <c r="Q221" s="218"/>
      <c r="R221" s="218"/>
      <c r="S221" s="218"/>
      <c r="T221" s="219"/>
      <c r="U221" s="12"/>
      <c r="V221" s="12"/>
      <c r="W221" s="12"/>
      <c r="X221" s="12"/>
      <c r="Y221" s="12"/>
      <c r="Z221" s="12"/>
      <c r="AA221" s="12"/>
      <c r="AB221" s="12"/>
      <c r="AC221" s="12"/>
      <c r="AD221" s="12"/>
      <c r="AE221" s="12"/>
      <c r="AT221" s="220" t="s">
        <v>137</v>
      </c>
      <c r="AU221" s="220" t="s">
        <v>72</v>
      </c>
      <c r="AV221" s="12" t="s">
        <v>135</v>
      </c>
      <c r="AW221" s="12" t="s">
        <v>33</v>
      </c>
      <c r="AX221" s="12" t="s">
        <v>80</v>
      </c>
      <c r="AY221" s="220" t="s">
        <v>136</v>
      </c>
    </row>
    <row r="222" s="2" customFormat="1" ht="16.5" customHeight="1">
      <c r="A222" s="37"/>
      <c r="B222" s="38"/>
      <c r="C222" s="175" t="s">
        <v>292</v>
      </c>
      <c r="D222" s="175" t="s">
        <v>130</v>
      </c>
      <c r="E222" s="176" t="s">
        <v>502</v>
      </c>
      <c r="F222" s="177" t="s">
        <v>503</v>
      </c>
      <c r="G222" s="178" t="s">
        <v>237</v>
      </c>
      <c r="H222" s="179">
        <v>51.264000000000003</v>
      </c>
      <c r="I222" s="180"/>
      <c r="J222" s="181">
        <f>ROUND(I222*H222,2)</f>
        <v>0</v>
      </c>
      <c r="K222" s="177" t="s">
        <v>134</v>
      </c>
      <c r="L222" s="43"/>
      <c r="M222" s="182" t="s">
        <v>19</v>
      </c>
      <c r="N222" s="183" t="s">
        <v>43</v>
      </c>
      <c r="O222" s="83"/>
      <c r="P222" s="184">
        <f>O222*H222</f>
        <v>0</v>
      </c>
      <c r="Q222" s="184">
        <v>0</v>
      </c>
      <c r="R222" s="184">
        <f>Q222*H222</f>
        <v>0</v>
      </c>
      <c r="S222" s="184">
        <v>0</v>
      </c>
      <c r="T222" s="185">
        <f>S222*H222</f>
        <v>0</v>
      </c>
      <c r="U222" s="37"/>
      <c r="V222" s="37"/>
      <c r="W222" s="37"/>
      <c r="X222" s="37"/>
      <c r="Y222" s="37"/>
      <c r="Z222" s="37"/>
      <c r="AA222" s="37"/>
      <c r="AB222" s="37"/>
      <c r="AC222" s="37"/>
      <c r="AD222" s="37"/>
      <c r="AE222" s="37"/>
      <c r="AR222" s="186" t="s">
        <v>135</v>
      </c>
      <c r="AT222" s="186" t="s">
        <v>130</v>
      </c>
      <c r="AU222" s="186" t="s">
        <v>72</v>
      </c>
      <c r="AY222" s="16" t="s">
        <v>136</v>
      </c>
      <c r="BE222" s="187">
        <f>IF(N222="základní",J222,0)</f>
        <v>0</v>
      </c>
      <c r="BF222" s="187">
        <f>IF(N222="snížená",J222,0)</f>
        <v>0</v>
      </c>
      <c r="BG222" s="187">
        <f>IF(N222="zákl. přenesená",J222,0)</f>
        <v>0</v>
      </c>
      <c r="BH222" s="187">
        <f>IF(N222="sníž. přenesená",J222,0)</f>
        <v>0</v>
      </c>
      <c r="BI222" s="187">
        <f>IF(N222="nulová",J222,0)</f>
        <v>0</v>
      </c>
      <c r="BJ222" s="16" t="s">
        <v>80</v>
      </c>
      <c r="BK222" s="187">
        <f>ROUND(I222*H222,2)</f>
        <v>0</v>
      </c>
      <c r="BL222" s="16" t="s">
        <v>135</v>
      </c>
      <c r="BM222" s="186" t="s">
        <v>295</v>
      </c>
    </row>
    <row r="223" s="10" customFormat="1">
      <c r="A223" s="10"/>
      <c r="B223" s="188"/>
      <c r="C223" s="189"/>
      <c r="D223" s="190" t="s">
        <v>137</v>
      </c>
      <c r="E223" s="191" t="s">
        <v>19</v>
      </c>
      <c r="F223" s="192" t="s">
        <v>746</v>
      </c>
      <c r="G223" s="189"/>
      <c r="H223" s="191" t="s">
        <v>19</v>
      </c>
      <c r="I223" s="193"/>
      <c r="J223" s="189"/>
      <c r="K223" s="189"/>
      <c r="L223" s="194"/>
      <c r="M223" s="195"/>
      <c r="N223" s="196"/>
      <c r="O223" s="196"/>
      <c r="P223" s="196"/>
      <c r="Q223" s="196"/>
      <c r="R223" s="196"/>
      <c r="S223" s="196"/>
      <c r="T223" s="197"/>
      <c r="U223" s="10"/>
      <c r="V223" s="10"/>
      <c r="W223" s="10"/>
      <c r="X223" s="10"/>
      <c r="Y223" s="10"/>
      <c r="Z223" s="10"/>
      <c r="AA223" s="10"/>
      <c r="AB223" s="10"/>
      <c r="AC223" s="10"/>
      <c r="AD223" s="10"/>
      <c r="AE223" s="10"/>
      <c r="AT223" s="198" t="s">
        <v>137</v>
      </c>
      <c r="AU223" s="198" t="s">
        <v>72</v>
      </c>
      <c r="AV223" s="10" t="s">
        <v>80</v>
      </c>
      <c r="AW223" s="10" t="s">
        <v>33</v>
      </c>
      <c r="AX223" s="10" t="s">
        <v>72</v>
      </c>
      <c r="AY223" s="198" t="s">
        <v>136</v>
      </c>
    </row>
    <row r="224" s="10" customFormat="1">
      <c r="A224" s="10"/>
      <c r="B224" s="188"/>
      <c r="C224" s="189"/>
      <c r="D224" s="190" t="s">
        <v>137</v>
      </c>
      <c r="E224" s="191" t="s">
        <v>19</v>
      </c>
      <c r="F224" s="192" t="s">
        <v>747</v>
      </c>
      <c r="G224" s="189"/>
      <c r="H224" s="191" t="s">
        <v>19</v>
      </c>
      <c r="I224" s="193"/>
      <c r="J224" s="189"/>
      <c r="K224" s="189"/>
      <c r="L224" s="194"/>
      <c r="M224" s="195"/>
      <c r="N224" s="196"/>
      <c r="O224" s="196"/>
      <c r="P224" s="196"/>
      <c r="Q224" s="196"/>
      <c r="R224" s="196"/>
      <c r="S224" s="196"/>
      <c r="T224" s="197"/>
      <c r="U224" s="10"/>
      <c r="V224" s="10"/>
      <c r="W224" s="10"/>
      <c r="X224" s="10"/>
      <c r="Y224" s="10"/>
      <c r="Z224" s="10"/>
      <c r="AA224" s="10"/>
      <c r="AB224" s="10"/>
      <c r="AC224" s="10"/>
      <c r="AD224" s="10"/>
      <c r="AE224" s="10"/>
      <c r="AT224" s="198" t="s">
        <v>137</v>
      </c>
      <c r="AU224" s="198" t="s">
        <v>72</v>
      </c>
      <c r="AV224" s="10" t="s">
        <v>80</v>
      </c>
      <c r="AW224" s="10" t="s">
        <v>33</v>
      </c>
      <c r="AX224" s="10" t="s">
        <v>72</v>
      </c>
      <c r="AY224" s="198" t="s">
        <v>136</v>
      </c>
    </row>
    <row r="225" s="11" customFormat="1">
      <c r="A225" s="11"/>
      <c r="B225" s="199"/>
      <c r="C225" s="200"/>
      <c r="D225" s="190" t="s">
        <v>137</v>
      </c>
      <c r="E225" s="201" t="s">
        <v>19</v>
      </c>
      <c r="F225" s="202" t="s">
        <v>748</v>
      </c>
      <c r="G225" s="200"/>
      <c r="H225" s="203">
        <v>51.264000000000003</v>
      </c>
      <c r="I225" s="204"/>
      <c r="J225" s="200"/>
      <c r="K225" s="200"/>
      <c r="L225" s="205"/>
      <c r="M225" s="206"/>
      <c r="N225" s="207"/>
      <c r="O225" s="207"/>
      <c r="P225" s="207"/>
      <c r="Q225" s="207"/>
      <c r="R225" s="207"/>
      <c r="S225" s="207"/>
      <c r="T225" s="208"/>
      <c r="U225" s="11"/>
      <c r="V225" s="11"/>
      <c r="W225" s="11"/>
      <c r="X225" s="11"/>
      <c r="Y225" s="11"/>
      <c r="Z225" s="11"/>
      <c r="AA225" s="11"/>
      <c r="AB225" s="11"/>
      <c r="AC225" s="11"/>
      <c r="AD225" s="11"/>
      <c r="AE225" s="11"/>
      <c r="AT225" s="209" t="s">
        <v>137</v>
      </c>
      <c r="AU225" s="209" t="s">
        <v>72</v>
      </c>
      <c r="AV225" s="11" t="s">
        <v>82</v>
      </c>
      <c r="AW225" s="11" t="s">
        <v>33</v>
      </c>
      <c r="AX225" s="11" t="s">
        <v>72</v>
      </c>
      <c r="AY225" s="209" t="s">
        <v>136</v>
      </c>
    </row>
    <row r="226" s="12" customFormat="1">
      <c r="A226" s="12"/>
      <c r="B226" s="210"/>
      <c r="C226" s="211"/>
      <c r="D226" s="190" t="s">
        <v>137</v>
      </c>
      <c r="E226" s="212" t="s">
        <v>19</v>
      </c>
      <c r="F226" s="213" t="s">
        <v>140</v>
      </c>
      <c r="G226" s="211"/>
      <c r="H226" s="214">
        <v>51.264000000000003</v>
      </c>
      <c r="I226" s="215"/>
      <c r="J226" s="211"/>
      <c r="K226" s="211"/>
      <c r="L226" s="216"/>
      <c r="M226" s="217"/>
      <c r="N226" s="218"/>
      <c r="O226" s="218"/>
      <c r="P226" s="218"/>
      <c r="Q226" s="218"/>
      <c r="R226" s="218"/>
      <c r="S226" s="218"/>
      <c r="T226" s="219"/>
      <c r="U226" s="12"/>
      <c r="V226" s="12"/>
      <c r="W226" s="12"/>
      <c r="X226" s="12"/>
      <c r="Y226" s="12"/>
      <c r="Z226" s="12"/>
      <c r="AA226" s="12"/>
      <c r="AB226" s="12"/>
      <c r="AC226" s="12"/>
      <c r="AD226" s="12"/>
      <c r="AE226" s="12"/>
      <c r="AT226" s="220" t="s">
        <v>137</v>
      </c>
      <c r="AU226" s="220" t="s">
        <v>72</v>
      </c>
      <c r="AV226" s="12" t="s">
        <v>135</v>
      </c>
      <c r="AW226" s="12" t="s">
        <v>33</v>
      </c>
      <c r="AX226" s="12" t="s">
        <v>80</v>
      </c>
      <c r="AY226" s="220" t="s">
        <v>136</v>
      </c>
    </row>
    <row r="227" s="2" customFormat="1" ht="16.5" customHeight="1">
      <c r="A227" s="37"/>
      <c r="B227" s="38"/>
      <c r="C227" s="175" t="s">
        <v>214</v>
      </c>
      <c r="D227" s="175" t="s">
        <v>130</v>
      </c>
      <c r="E227" s="176" t="s">
        <v>514</v>
      </c>
      <c r="F227" s="177" t="s">
        <v>515</v>
      </c>
      <c r="G227" s="178" t="s">
        <v>149</v>
      </c>
      <c r="H227" s="179">
        <v>2.3799999999999999</v>
      </c>
      <c r="I227" s="180"/>
      <c r="J227" s="181">
        <f>ROUND(I227*H227,2)</f>
        <v>0</v>
      </c>
      <c r="K227" s="177" t="s">
        <v>134</v>
      </c>
      <c r="L227" s="43"/>
      <c r="M227" s="182" t="s">
        <v>19</v>
      </c>
      <c r="N227" s="183" t="s">
        <v>43</v>
      </c>
      <c r="O227" s="83"/>
      <c r="P227" s="184">
        <f>O227*H227</f>
        <v>0</v>
      </c>
      <c r="Q227" s="184">
        <v>0</v>
      </c>
      <c r="R227" s="184">
        <f>Q227*H227</f>
        <v>0</v>
      </c>
      <c r="S227" s="184">
        <v>0</v>
      </c>
      <c r="T227" s="185">
        <f>S227*H227</f>
        <v>0</v>
      </c>
      <c r="U227" s="37"/>
      <c r="V227" s="37"/>
      <c r="W227" s="37"/>
      <c r="X227" s="37"/>
      <c r="Y227" s="37"/>
      <c r="Z227" s="37"/>
      <c r="AA227" s="37"/>
      <c r="AB227" s="37"/>
      <c r="AC227" s="37"/>
      <c r="AD227" s="37"/>
      <c r="AE227" s="37"/>
      <c r="AR227" s="186" t="s">
        <v>135</v>
      </c>
      <c r="AT227" s="186" t="s">
        <v>130</v>
      </c>
      <c r="AU227" s="186" t="s">
        <v>72</v>
      </c>
      <c r="AY227" s="16" t="s">
        <v>136</v>
      </c>
      <c r="BE227" s="187">
        <f>IF(N227="základní",J227,0)</f>
        <v>0</v>
      </c>
      <c r="BF227" s="187">
        <f>IF(N227="snížená",J227,0)</f>
        <v>0</v>
      </c>
      <c r="BG227" s="187">
        <f>IF(N227="zákl. přenesená",J227,0)</f>
        <v>0</v>
      </c>
      <c r="BH227" s="187">
        <f>IF(N227="sníž. přenesená",J227,0)</f>
        <v>0</v>
      </c>
      <c r="BI227" s="187">
        <f>IF(N227="nulová",J227,0)</f>
        <v>0</v>
      </c>
      <c r="BJ227" s="16" t="s">
        <v>80</v>
      </c>
      <c r="BK227" s="187">
        <f>ROUND(I227*H227,2)</f>
        <v>0</v>
      </c>
      <c r="BL227" s="16" t="s">
        <v>135</v>
      </c>
      <c r="BM227" s="186" t="s">
        <v>298</v>
      </c>
    </row>
    <row r="228" s="10" customFormat="1">
      <c r="A228" s="10"/>
      <c r="B228" s="188"/>
      <c r="C228" s="189"/>
      <c r="D228" s="190" t="s">
        <v>137</v>
      </c>
      <c r="E228" s="191" t="s">
        <v>19</v>
      </c>
      <c r="F228" s="192" t="s">
        <v>749</v>
      </c>
      <c r="G228" s="189"/>
      <c r="H228" s="191" t="s">
        <v>19</v>
      </c>
      <c r="I228" s="193"/>
      <c r="J228" s="189"/>
      <c r="K228" s="189"/>
      <c r="L228" s="194"/>
      <c r="M228" s="195"/>
      <c r="N228" s="196"/>
      <c r="O228" s="196"/>
      <c r="P228" s="196"/>
      <c r="Q228" s="196"/>
      <c r="R228" s="196"/>
      <c r="S228" s="196"/>
      <c r="T228" s="197"/>
      <c r="U228" s="10"/>
      <c r="V228" s="10"/>
      <c r="W228" s="10"/>
      <c r="X228" s="10"/>
      <c r="Y228" s="10"/>
      <c r="Z228" s="10"/>
      <c r="AA228" s="10"/>
      <c r="AB228" s="10"/>
      <c r="AC228" s="10"/>
      <c r="AD228" s="10"/>
      <c r="AE228" s="10"/>
      <c r="AT228" s="198" t="s">
        <v>137</v>
      </c>
      <c r="AU228" s="198" t="s">
        <v>72</v>
      </c>
      <c r="AV228" s="10" t="s">
        <v>80</v>
      </c>
      <c r="AW228" s="10" t="s">
        <v>33</v>
      </c>
      <c r="AX228" s="10" t="s">
        <v>72</v>
      </c>
      <c r="AY228" s="198" t="s">
        <v>136</v>
      </c>
    </row>
    <row r="229" s="10" customFormat="1">
      <c r="A229" s="10"/>
      <c r="B229" s="188"/>
      <c r="C229" s="189"/>
      <c r="D229" s="190" t="s">
        <v>137</v>
      </c>
      <c r="E229" s="191" t="s">
        <v>19</v>
      </c>
      <c r="F229" s="192" t="s">
        <v>750</v>
      </c>
      <c r="G229" s="189"/>
      <c r="H229" s="191" t="s">
        <v>19</v>
      </c>
      <c r="I229" s="193"/>
      <c r="J229" s="189"/>
      <c r="K229" s="189"/>
      <c r="L229" s="194"/>
      <c r="M229" s="195"/>
      <c r="N229" s="196"/>
      <c r="O229" s="196"/>
      <c r="P229" s="196"/>
      <c r="Q229" s="196"/>
      <c r="R229" s="196"/>
      <c r="S229" s="196"/>
      <c r="T229" s="197"/>
      <c r="U229" s="10"/>
      <c r="V229" s="10"/>
      <c r="W229" s="10"/>
      <c r="X229" s="10"/>
      <c r="Y229" s="10"/>
      <c r="Z229" s="10"/>
      <c r="AA229" s="10"/>
      <c r="AB229" s="10"/>
      <c r="AC229" s="10"/>
      <c r="AD229" s="10"/>
      <c r="AE229" s="10"/>
      <c r="AT229" s="198" t="s">
        <v>137</v>
      </c>
      <c r="AU229" s="198" t="s">
        <v>72</v>
      </c>
      <c r="AV229" s="10" t="s">
        <v>80</v>
      </c>
      <c r="AW229" s="10" t="s">
        <v>33</v>
      </c>
      <c r="AX229" s="10" t="s">
        <v>72</v>
      </c>
      <c r="AY229" s="198" t="s">
        <v>136</v>
      </c>
    </row>
    <row r="230" s="11" customFormat="1">
      <c r="A230" s="11"/>
      <c r="B230" s="199"/>
      <c r="C230" s="200"/>
      <c r="D230" s="190" t="s">
        <v>137</v>
      </c>
      <c r="E230" s="201" t="s">
        <v>19</v>
      </c>
      <c r="F230" s="202" t="s">
        <v>751</v>
      </c>
      <c r="G230" s="200"/>
      <c r="H230" s="203">
        <v>2.3799999999999999</v>
      </c>
      <c r="I230" s="204"/>
      <c r="J230" s="200"/>
      <c r="K230" s="200"/>
      <c r="L230" s="205"/>
      <c r="M230" s="206"/>
      <c r="N230" s="207"/>
      <c r="O230" s="207"/>
      <c r="P230" s="207"/>
      <c r="Q230" s="207"/>
      <c r="R230" s="207"/>
      <c r="S230" s="207"/>
      <c r="T230" s="208"/>
      <c r="U230" s="11"/>
      <c r="V230" s="11"/>
      <c r="W230" s="11"/>
      <c r="X230" s="11"/>
      <c r="Y230" s="11"/>
      <c r="Z230" s="11"/>
      <c r="AA230" s="11"/>
      <c r="AB230" s="11"/>
      <c r="AC230" s="11"/>
      <c r="AD230" s="11"/>
      <c r="AE230" s="11"/>
      <c r="AT230" s="209" t="s">
        <v>137</v>
      </c>
      <c r="AU230" s="209" t="s">
        <v>72</v>
      </c>
      <c r="AV230" s="11" t="s">
        <v>82</v>
      </c>
      <c r="AW230" s="11" t="s">
        <v>33</v>
      </c>
      <c r="AX230" s="11" t="s">
        <v>72</v>
      </c>
      <c r="AY230" s="209" t="s">
        <v>136</v>
      </c>
    </row>
    <row r="231" s="12" customFormat="1">
      <c r="A231" s="12"/>
      <c r="B231" s="210"/>
      <c r="C231" s="211"/>
      <c r="D231" s="190" t="s">
        <v>137</v>
      </c>
      <c r="E231" s="212" t="s">
        <v>19</v>
      </c>
      <c r="F231" s="213" t="s">
        <v>140</v>
      </c>
      <c r="G231" s="211"/>
      <c r="H231" s="214">
        <v>2.3799999999999999</v>
      </c>
      <c r="I231" s="215"/>
      <c r="J231" s="211"/>
      <c r="K231" s="211"/>
      <c r="L231" s="216"/>
      <c r="M231" s="217"/>
      <c r="N231" s="218"/>
      <c r="O231" s="218"/>
      <c r="P231" s="218"/>
      <c r="Q231" s="218"/>
      <c r="R231" s="218"/>
      <c r="S231" s="218"/>
      <c r="T231" s="219"/>
      <c r="U231" s="12"/>
      <c r="V231" s="12"/>
      <c r="W231" s="12"/>
      <c r="X231" s="12"/>
      <c r="Y231" s="12"/>
      <c r="Z231" s="12"/>
      <c r="AA231" s="12"/>
      <c r="AB231" s="12"/>
      <c r="AC231" s="12"/>
      <c r="AD231" s="12"/>
      <c r="AE231" s="12"/>
      <c r="AT231" s="220" t="s">
        <v>137</v>
      </c>
      <c r="AU231" s="220" t="s">
        <v>72</v>
      </c>
      <c r="AV231" s="12" t="s">
        <v>135</v>
      </c>
      <c r="AW231" s="12" t="s">
        <v>33</v>
      </c>
      <c r="AX231" s="12" t="s">
        <v>80</v>
      </c>
      <c r="AY231" s="220" t="s">
        <v>136</v>
      </c>
    </row>
    <row r="232" s="2" customFormat="1" ht="16.5" customHeight="1">
      <c r="A232" s="37"/>
      <c r="B232" s="38"/>
      <c r="C232" s="175" t="s">
        <v>300</v>
      </c>
      <c r="D232" s="175" t="s">
        <v>130</v>
      </c>
      <c r="E232" s="176" t="s">
        <v>241</v>
      </c>
      <c r="F232" s="177" t="s">
        <v>242</v>
      </c>
      <c r="G232" s="178" t="s">
        <v>243</v>
      </c>
      <c r="H232" s="179">
        <v>38</v>
      </c>
      <c r="I232" s="180"/>
      <c r="J232" s="181">
        <f>ROUND(I232*H232,2)</f>
        <v>0</v>
      </c>
      <c r="K232" s="177" t="s">
        <v>134</v>
      </c>
      <c r="L232" s="43"/>
      <c r="M232" s="182" t="s">
        <v>19</v>
      </c>
      <c r="N232" s="183" t="s">
        <v>43</v>
      </c>
      <c r="O232" s="83"/>
      <c r="P232" s="184">
        <f>O232*H232</f>
        <v>0</v>
      </c>
      <c r="Q232" s="184">
        <v>0</v>
      </c>
      <c r="R232" s="184">
        <f>Q232*H232</f>
        <v>0</v>
      </c>
      <c r="S232" s="184">
        <v>0</v>
      </c>
      <c r="T232" s="185">
        <f>S232*H232</f>
        <v>0</v>
      </c>
      <c r="U232" s="37"/>
      <c r="V232" s="37"/>
      <c r="W232" s="37"/>
      <c r="X232" s="37"/>
      <c r="Y232" s="37"/>
      <c r="Z232" s="37"/>
      <c r="AA232" s="37"/>
      <c r="AB232" s="37"/>
      <c r="AC232" s="37"/>
      <c r="AD232" s="37"/>
      <c r="AE232" s="37"/>
      <c r="AR232" s="186" t="s">
        <v>135</v>
      </c>
      <c r="AT232" s="186" t="s">
        <v>130</v>
      </c>
      <c r="AU232" s="186" t="s">
        <v>72</v>
      </c>
      <c r="AY232" s="16" t="s">
        <v>136</v>
      </c>
      <c r="BE232" s="187">
        <f>IF(N232="základní",J232,0)</f>
        <v>0</v>
      </c>
      <c r="BF232" s="187">
        <f>IF(N232="snížená",J232,0)</f>
        <v>0</v>
      </c>
      <c r="BG232" s="187">
        <f>IF(N232="zákl. přenesená",J232,0)</f>
        <v>0</v>
      </c>
      <c r="BH232" s="187">
        <f>IF(N232="sníž. přenesená",J232,0)</f>
        <v>0</v>
      </c>
      <c r="BI232" s="187">
        <f>IF(N232="nulová",J232,0)</f>
        <v>0</v>
      </c>
      <c r="BJ232" s="16" t="s">
        <v>80</v>
      </c>
      <c r="BK232" s="187">
        <f>ROUND(I232*H232,2)</f>
        <v>0</v>
      </c>
      <c r="BL232" s="16" t="s">
        <v>135</v>
      </c>
      <c r="BM232" s="186" t="s">
        <v>301</v>
      </c>
    </row>
    <row r="233" s="11" customFormat="1">
      <c r="A233" s="11"/>
      <c r="B233" s="199"/>
      <c r="C233" s="200"/>
      <c r="D233" s="190" t="s">
        <v>137</v>
      </c>
      <c r="E233" s="201" t="s">
        <v>19</v>
      </c>
      <c r="F233" s="202" t="s">
        <v>752</v>
      </c>
      <c r="G233" s="200"/>
      <c r="H233" s="203">
        <v>38</v>
      </c>
      <c r="I233" s="204"/>
      <c r="J233" s="200"/>
      <c r="K233" s="200"/>
      <c r="L233" s="205"/>
      <c r="M233" s="206"/>
      <c r="N233" s="207"/>
      <c r="O233" s="207"/>
      <c r="P233" s="207"/>
      <c r="Q233" s="207"/>
      <c r="R233" s="207"/>
      <c r="S233" s="207"/>
      <c r="T233" s="208"/>
      <c r="U233" s="11"/>
      <c r="V233" s="11"/>
      <c r="W233" s="11"/>
      <c r="X233" s="11"/>
      <c r="Y233" s="11"/>
      <c r="Z233" s="11"/>
      <c r="AA233" s="11"/>
      <c r="AB233" s="11"/>
      <c r="AC233" s="11"/>
      <c r="AD233" s="11"/>
      <c r="AE233" s="11"/>
      <c r="AT233" s="209" t="s">
        <v>137</v>
      </c>
      <c r="AU233" s="209" t="s">
        <v>72</v>
      </c>
      <c r="AV233" s="11" t="s">
        <v>82</v>
      </c>
      <c r="AW233" s="11" t="s">
        <v>33</v>
      </c>
      <c r="AX233" s="11" t="s">
        <v>72</v>
      </c>
      <c r="AY233" s="209" t="s">
        <v>136</v>
      </c>
    </row>
    <row r="234" s="12" customFormat="1">
      <c r="A234" s="12"/>
      <c r="B234" s="210"/>
      <c r="C234" s="211"/>
      <c r="D234" s="190" t="s">
        <v>137</v>
      </c>
      <c r="E234" s="212" t="s">
        <v>19</v>
      </c>
      <c r="F234" s="213" t="s">
        <v>140</v>
      </c>
      <c r="G234" s="211"/>
      <c r="H234" s="214">
        <v>38</v>
      </c>
      <c r="I234" s="215"/>
      <c r="J234" s="211"/>
      <c r="K234" s="211"/>
      <c r="L234" s="216"/>
      <c r="M234" s="217"/>
      <c r="N234" s="218"/>
      <c r="O234" s="218"/>
      <c r="P234" s="218"/>
      <c r="Q234" s="218"/>
      <c r="R234" s="218"/>
      <c r="S234" s="218"/>
      <c r="T234" s="219"/>
      <c r="U234" s="12"/>
      <c r="V234" s="12"/>
      <c r="W234" s="12"/>
      <c r="X234" s="12"/>
      <c r="Y234" s="12"/>
      <c r="Z234" s="12"/>
      <c r="AA234" s="12"/>
      <c r="AB234" s="12"/>
      <c r="AC234" s="12"/>
      <c r="AD234" s="12"/>
      <c r="AE234" s="12"/>
      <c r="AT234" s="220" t="s">
        <v>137</v>
      </c>
      <c r="AU234" s="220" t="s">
        <v>72</v>
      </c>
      <c r="AV234" s="12" t="s">
        <v>135</v>
      </c>
      <c r="AW234" s="12" t="s">
        <v>33</v>
      </c>
      <c r="AX234" s="12" t="s">
        <v>80</v>
      </c>
      <c r="AY234" s="220" t="s">
        <v>136</v>
      </c>
    </row>
    <row r="235" s="2" customFormat="1" ht="16.5" customHeight="1">
      <c r="A235" s="37"/>
      <c r="B235" s="38"/>
      <c r="C235" s="175" t="s">
        <v>219</v>
      </c>
      <c r="D235" s="175" t="s">
        <v>130</v>
      </c>
      <c r="E235" s="176" t="s">
        <v>247</v>
      </c>
      <c r="F235" s="177" t="s">
        <v>248</v>
      </c>
      <c r="G235" s="178" t="s">
        <v>243</v>
      </c>
      <c r="H235" s="179">
        <v>4</v>
      </c>
      <c r="I235" s="180"/>
      <c r="J235" s="181">
        <f>ROUND(I235*H235,2)</f>
        <v>0</v>
      </c>
      <c r="K235" s="177" t="s">
        <v>134</v>
      </c>
      <c r="L235" s="43"/>
      <c r="M235" s="182" t="s">
        <v>19</v>
      </c>
      <c r="N235" s="183" t="s">
        <v>43</v>
      </c>
      <c r="O235" s="83"/>
      <c r="P235" s="184">
        <f>O235*H235</f>
        <v>0</v>
      </c>
      <c r="Q235" s="184">
        <v>0</v>
      </c>
      <c r="R235" s="184">
        <f>Q235*H235</f>
        <v>0</v>
      </c>
      <c r="S235" s="184">
        <v>0</v>
      </c>
      <c r="T235" s="185">
        <f>S235*H235</f>
        <v>0</v>
      </c>
      <c r="U235" s="37"/>
      <c r="V235" s="37"/>
      <c r="W235" s="37"/>
      <c r="X235" s="37"/>
      <c r="Y235" s="37"/>
      <c r="Z235" s="37"/>
      <c r="AA235" s="37"/>
      <c r="AB235" s="37"/>
      <c r="AC235" s="37"/>
      <c r="AD235" s="37"/>
      <c r="AE235" s="37"/>
      <c r="AR235" s="186" t="s">
        <v>135</v>
      </c>
      <c r="AT235" s="186" t="s">
        <v>130</v>
      </c>
      <c r="AU235" s="186" t="s">
        <v>72</v>
      </c>
      <c r="AY235" s="16" t="s">
        <v>136</v>
      </c>
      <c r="BE235" s="187">
        <f>IF(N235="základní",J235,0)</f>
        <v>0</v>
      </c>
      <c r="BF235" s="187">
        <f>IF(N235="snížená",J235,0)</f>
        <v>0</v>
      </c>
      <c r="BG235" s="187">
        <f>IF(N235="zákl. přenesená",J235,0)</f>
        <v>0</v>
      </c>
      <c r="BH235" s="187">
        <f>IF(N235="sníž. přenesená",J235,0)</f>
        <v>0</v>
      </c>
      <c r="BI235" s="187">
        <f>IF(N235="nulová",J235,0)</f>
        <v>0</v>
      </c>
      <c r="BJ235" s="16" t="s">
        <v>80</v>
      </c>
      <c r="BK235" s="187">
        <f>ROUND(I235*H235,2)</f>
        <v>0</v>
      </c>
      <c r="BL235" s="16" t="s">
        <v>135</v>
      </c>
      <c r="BM235" s="186" t="s">
        <v>304</v>
      </c>
    </row>
    <row r="236" s="11" customFormat="1">
      <c r="A236" s="11"/>
      <c r="B236" s="199"/>
      <c r="C236" s="200"/>
      <c r="D236" s="190" t="s">
        <v>137</v>
      </c>
      <c r="E236" s="201" t="s">
        <v>19</v>
      </c>
      <c r="F236" s="202" t="s">
        <v>753</v>
      </c>
      <c r="G236" s="200"/>
      <c r="H236" s="203">
        <v>4</v>
      </c>
      <c r="I236" s="204"/>
      <c r="J236" s="200"/>
      <c r="K236" s="200"/>
      <c r="L236" s="205"/>
      <c r="M236" s="206"/>
      <c r="N236" s="207"/>
      <c r="O236" s="207"/>
      <c r="P236" s="207"/>
      <c r="Q236" s="207"/>
      <c r="R236" s="207"/>
      <c r="S236" s="207"/>
      <c r="T236" s="208"/>
      <c r="U236" s="11"/>
      <c r="V236" s="11"/>
      <c r="W236" s="11"/>
      <c r="X236" s="11"/>
      <c r="Y236" s="11"/>
      <c r="Z236" s="11"/>
      <c r="AA236" s="11"/>
      <c r="AB236" s="11"/>
      <c r="AC236" s="11"/>
      <c r="AD236" s="11"/>
      <c r="AE236" s="11"/>
      <c r="AT236" s="209" t="s">
        <v>137</v>
      </c>
      <c r="AU236" s="209" t="s">
        <v>72</v>
      </c>
      <c r="AV236" s="11" t="s">
        <v>82</v>
      </c>
      <c r="AW236" s="11" t="s">
        <v>33</v>
      </c>
      <c r="AX236" s="11" t="s">
        <v>72</v>
      </c>
      <c r="AY236" s="209" t="s">
        <v>136</v>
      </c>
    </row>
    <row r="237" s="12" customFormat="1">
      <c r="A237" s="12"/>
      <c r="B237" s="210"/>
      <c r="C237" s="211"/>
      <c r="D237" s="190" t="s">
        <v>137</v>
      </c>
      <c r="E237" s="212" t="s">
        <v>19</v>
      </c>
      <c r="F237" s="213" t="s">
        <v>140</v>
      </c>
      <c r="G237" s="211"/>
      <c r="H237" s="214">
        <v>4</v>
      </c>
      <c r="I237" s="215"/>
      <c r="J237" s="211"/>
      <c r="K237" s="211"/>
      <c r="L237" s="216"/>
      <c r="M237" s="217"/>
      <c r="N237" s="218"/>
      <c r="O237" s="218"/>
      <c r="P237" s="218"/>
      <c r="Q237" s="218"/>
      <c r="R237" s="218"/>
      <c r="S237" s="218"/>
      <c r="T237" s="219"/>
      <c r="U237" s="12"/>
      <c r="V237" s="12"/>
      <c r="W237" s="12"/>
      <c r="X237" s="12"/>
      <c r="Y237" s="12"/>
      <c r="Z237" s="12"/>
      <c r="AA237" s="12"/>
      <c r="AB237" s="12"/>
      <c r="AC237" s="12"/>
      <c r="AD237" s="12"/>
      <c r="AE237" s="12"/>
      <c r="AT237" s="220" t="s">
        <v>137</v>
      </c>
      <c r="AU237" s="220" t="s">
        <v>72</v>
      </c>
      <c r="AV237" s="12" t="s">
        <v>135</v>
      </c>
      <c r="AW237" s="12" t="s">
        <v>33</v>
      </c>
      <c r="AX237" s="12" t="s">
        <v>80</v>
      </c>
      <c r="AY237" s="220" t="s">
        <v>136</v>
      </c>
    </row>
    <row r="238" s="2" customFormat="1" ht="21.75" customHeight="1">
      <c r="A238" s="37"/>
      <c r="B238" s="38"/>
      <c r="C238" s="175" t="s">
        <v>306</v>
      </c>
      <c r="D238" s="175" t="s">
        <v>130</v>
      </c>
      <c r="E238" s="176" t="s">
        <v>251</v>
      </c>
      <c r="F238" s="177" t="s">
        <v>252</v>
      </c>
      <c r="G238" s="178" t="s">
        <v>237</v>
      </c>
      <c r="H238" s="179">
        <v>352</v>
      </c>
      <c r="I238" s="180"/>
      <c r="J238" s="181">
        <f>ROUND(I238*H238,2)</f>
        <v>0</v>
      </c>
      <c r="K238" s="177" t="s">
        <v>134</v>
      </c>
      <c r="L238" s="43"/>
      <c r="M238" s="182" t="s">
        <v>19</v>
      </c>
      <c r="N238" s="183" t="s">
        <v>43</v>
      </c>
      <c r="O238" s="83"/>
      <c r="P238" s="184">
        <f>O238*H238</f>
        <v>0</v>
      </c>
      <c r="Q238" s="184">
        <v>0</v>
      </c>
      <c r="R238" s="184">
        <f>Q238*H238</f>
        <v>0</v>
      </c>
      <c r="S238" s="184">
        <v>0</v>
      </c>
      <c r="T238" s="185">
        <f>S238*H238</f>
        <v>0</v>
      </c>
      <c r="U238" s="37"/>
      <c r="V238" s="37"/>
      <c r="W238" s="37"/>
      <c r="X238" s="37"/>
      <c r="Y238" s="37"/>
      <c r="Z238" s="37"/>
      <c r="AA238" s="37"/>
      <c r="AB238" s="37"/>
      <c r="AC238" s="37"/>
      <c r="AD238" s="37"/>
      <c r="AE238" s="37"/>
      <c r="AR238" s="186" t="s">
        <v>135</v>
      </c>
      <c r="AT238" s="186" t="s">
        <v>130</v>
      </c>
      <c r="AU238" s="186" t="s">
        <v>72</v>
      </c>
      <c r="AY238" s="16" t="s">
        <v>136</v>
      </c>
      <c r="BE238" s="187">
        <f>IF(N238="základní",J238,0)</f>
        <v>0</v>
      </c>
      <c r="BF238" s="187">
        <f>IF(N238="snížená",J238,0)</f>
        <v>0</v>
      </c>
      <c r="BG238" s="187">
        <f>IF(N238="zákl. přenesená",J238,0)</f>
        <v>0</v>
      </c>
      <c r="BH238" s="187">
        <f>IF(N238="sníž. přenesená",J238,0)</f>
        <v>0</v>
      </c>
      <c r="BI238" s="187">
        <f>IF(N238="nulová",J238,0)</f>
        <v>0</v>
      </c>
      <c r="BJ238" s="16" t="s">
        <v>80</v>
      </c>
      <c r="BK238" s="187">
        <f>ROUND(I238*H238,2)</f>
        <v>0</v>
      </c>
      <c r="BL238" s="16" t="s">
        <v>135</v>
      </c>
      <c r="BM238" s="186" t="s">
        <v>309</v>
      </c>
    </row>
    <row r="239" s="10" customFormat="1">
      <c r="A239" s="10"/>
      <c r="B239" s="188"/>
      <c r="C239" s="189"/>
      <c r="D239" s="190" t="s">
        <v>137</v>
      </c>
      <c r="E239" s="191" t="s">
        <v>19</v>
      </c>
      <c r="F239" s="192" t="s">
        <v>732</v>
      </c>
      <c r="G239" s="189"/>
      <c r="H239" s="191" t="s">
        <v>19</v>
      </c>
      <c r="I239" s="193"/>
      <c r="J239" s="189"/>
      <c r="K239" s="189"/>
      <c r="L239" s="194"/>
      <c r="M239" s="195"/>
      <c r="N239" s="196"/>
      <c r="O239" s="196"/>
      <c r="P239" s="196"/>
      <c r="Q239" s="196"/>
      <c r="R239" s="196"/>
      <c r="S239" s="196"/>
      <c r="T239" s="197"/>
      <c r="U239" s="10"/>
      <c r="V239" s="10"/>
      <c r="W239" s="10"/>
      <c r="X239" s="10"/>
      <c r="Y239" s="10"/>
      <c r="Z239" s="10"/>
      <c r="AA239" s="10"/>
      <c r="AB239" s="10"/>
      <c r="AC239" s="10"/>
      <c r="AD239" s="10"/>
      <c r="AE239" s="10"/>
      <c r="AT239" s="198" t="s">
        <v>137</v>
      </c>
      <c r="AU239" s="198" t="s">
        <v>72</v>
      </c>
      <c r="AV239" s="10" t="s">
        <v>80</v>
      </c>
      <c r="AW239" s="10" t="s">
        <v>33</v>
      </c>
      <c r="AX239" s="10" t="s">
        <v>72</v>
      </c>
      <c r="AY239" s="198" t="s">
        <v>136</v>
      </c>
    </row>
    <row r="240" s="10" customFormat="1">
      <c r="A240" s="10"/>
      <c r="B240" s="188"/>
      <c r="C240" s="189"/>
      <c r="D240" s="190" t="s">
        <v>137</v>
      </c>
      <c r="E240" s="191" t="s">
        <v>19</v>
      </c>
      <c r="F240" s="192" t="s">
        <v>733</v>
      </c>
      <c r="G240" s="189"/>
      <c r="H240" s="191" t="s">
        <v>19</v>
      </c>
      <c r="I240" s="193"/>
      <c r="J240" s="189"/>
      <c r="K240" s="189"/>
      <c r="L240" s="194"/>
      <c r="M240" s="195"/>
      <c r="N240" s="196"/>
      <c r="O240" s="196"/>
      <c r="P240" s="196"/>
      <c r="Q240" s="196"/>
      <c r="R240" s="196"/>
      <c r="S240" s="196"/>
      <c r="T240" s="197"/>
      <c r="U240" s="10"/>
      <c r="V240" s="10"/>
      <c r="W240" s="10"/>
      <c r="X240" s="10"/>
      <c r="Y240" s="10"/>
      <c r="Z240" s="10"/>
      <c r="AA240" s="10"/>
      <c r="AB240" s="10"/>
      <c r="AC240" s="10"/>
      <c r="AD240" s="10"/>
      <c r="AE240" s="10"/>
      <c r="AT240" s="198" t="s">
        <v>137</v>
      </c>
      <c r="AU240" s="198" t="s">
        <v>72</v>
      </c>
      <c r="AV240" s="10" t="s">
        <v>80</v>
      </c>
      <c r="AW240" s="10" t="s">
        <v>33</v>
      </c>
      <c r="AX240" s="10" t="s">
        <v>72</v>
      </c>
      <c r="AY240" s="198" t="s">
        <v>136</v>
      </c>
    </row>
    <row r="241" s="10" customFormat="1">
      <c r="A241" s="10"/>
      <c r="B241" s="188"/>
      <c r="C241" s="189"/>
      <c r="D241" s="190" t="s">
        <v>137</v>
      </c>
      <c r="E241" s="191" t="s">
        <v>19</v>
      </c>
      <c r="F241" s="192" t="s">
        <v>754</v>
      </c>
      <c r="G241" s="189"/>
      <c r="H241" s="191" t="s">
        <v>19</v>
      </c>
      <c r="I241" s="193"/>
      <c r="J241" s="189"/>
      <c r="K241" s="189"/>
      <c r="L241" s="194"/>
      <c r="M241" s="195"/>
      <c r="N241" s="196"/>
      <c r="O241" s="196"/>
      <c r="P241" s="196"/>
      <c r="Q241" s="196"/>
      <c r="R241" s="196"/>
      <c r="S241" s="196"/>
      <c r="T241" s="197"/>
      <c r="U241" s="10"/>
      <c r="V241" s="10"/>
      <c r="W241" s="10"/>
      <c r="X241" s="10"/>
      <c r="Y241" s="10"/>
      <c r="Z241" s="10"/>
      <c r="AA241" s="10"/>
      <c r="AB241" s="10"/>
      <c r="AC241" s="10"/>
      <c r="AD241" s="10"/>
      <c r="AE241" s="10"/>
      <c r="AT241" s="198" t="s">
        <v>137</v>
      </c>
      <c r="AU241" s="198" t="s">
        <v>72</v>
      </c>
      <c r="AV241" s="10" t="s">
        <v>80</v>
      </c>
      <c r="AW241" s="10" t="s">
        <v>33</v>
      </c>
      <c r="AX241" s="10" t="s">
        <v>72</v>
      </c>
      <c r="AY241" s="198" t="s">
        <v>136</v>
      </c>
    </row>
    <row r="242" s="10" customFormat="1">
      <c r="A242" s="10"/>
      <c r="B242" s="188"/>
      <c r="C242" s="189"/>
      <c r="D242" s="190" t="s">
        <v>137</v>
      </c>
      <c r="E242" s="191" t="s">
        <v>19</v>
      </c>
      <c r="F242" s="192" t="s">
        <v>755</v>
      </c>
      <c r="G242" s="189"/>
      <c r="H242" s="191" t="s">
        <v>19</v>
      </c>
      <c r="I242" s="193"/>
      <c r="J242" s="189"/>
      <c r="K242" s="189"/>
      <c r="L242" s="194"/>
      <c r="M242" s="195"/>
      <c r="N242" s="196"/>
      <c r="O242" s="196"/>
      <c r="P242" s="196"/>
      <c r="Q242" s="196"/>
      <c r="R242" s="196"/>
      <c r="S242" s="196"/>
      <c r="T242" s="197"/>
      <c r="U242" s="10"/>
      <c r="V242" s="10"/>
      <c r="W242" s="10"/>
      <c r="X242" s="10"/>
      <c r="Y242" s="10"/>
      <c r="Z242" s="10"/>
      <c r="AA242" s="10"/>
      <c r="AB242" s="10"/>
      <c r="AC242" s="10"/>
      <c r="AD242" s="10"/>
      <c r="AE242" s="10"/>
      <c r="AT242" s="198" t="s">
        <v>137</v>
      </c>
      <c r="AU242" s="198" t="s">
        <v>72</v>
      </c>
      <c r="AV242" s="10" t="s">
        <v>80</v>
      </c>
      <c r="AW242" s="10" t="s">
        <v>33</v>
      </c>
      <c r="AX242" s="10" t="s">
        <v>72</v>
      </c>
      <c r="AY242" s="198" t="s">
        <v>136</v>
      </c>
    </row>
    <row r="243" s="11" customFormat="1">
      <c r="A243" s="11"/>
      <c r="B243" s="199"/>
      <c r="C243" s="200"/>
      <c r="D243" s="190" t="s">
        <v>137</v>
      </c>
      <c r="E243" s="201" t="s">
        <v>19</v>
      </c>
      <c r="F243" s="202" t="s">
        <v>756</v>
      </c>
      <c r="G243" s="200"/>
      <c r="H243" s="203">
        <v>352</v>
      </c>
      <c r="I243" s="204"/>
      <c r="J243" s="200"/>
      <c r="K243" s="200"/>
      <c r="L243" s="205"/>
      <c r="M243" s="206"/>
      <c r="N243" s="207"/>
      <c r="O243" s="207"/>
      <c r="P243" s="207"/>
      <c r="Q243" s="207"/>
      <c r="R243" s="207"/>
      <c r="S243" s="207"/>
      <c r="T243" s="208"/>
      <c r="U243" s="11"/>
      <c r="V243" s="11"/>
      <c r="W243" s="11"/>
      <c r="X243" s="11"/>
      <c r="Y243" s="11"/>
      <c r="Z243" s="11"/>
      <c r="AA243" s="11"/>
      <c r="AB243" s="11"/>
      <c r="AC243" s="11"/>
      <c r="AD243" s="11"/>
      <c r="AE243" s="11"/>
      <c r="AT243" s="209" t="s">
        <v>137</v>
      </c>
      <c r="AU243" s="209" t="s">
        <v>72</v>
      </c>
      <c r="AV243" s="11" t="s">
        <v>82</v>
      </c>
      <c r="AW243" s="11" t="s">
        <v>33</v>
      </c>
      <c r="AX243" s="11" t="s">
        <v>72</v>
      </c>
      <c r="AY243" s="209" t="s">
        <v>136</v>
      </c>
    </row>
    <row r="244" s="12" customFormat="1">
      <c r="A244" s="12"/>
      <c r="B244" s="210"/>
      <c r="C244" s="211"/>
      <c r="D244" s="190" t="s">
        <v>137</v>
      </c>
      <c r="E244" s="212" t="s">
        <v>19</v>
      </c>
      <c r="F244" s="213" t="s">
        <v>140</v>
      </c>
      <c r="G244" s="211"/>
      <c r="H244" s="214">
        <v>352</v>
      </c>
      <c r="I244" s="215"/>
      <c r="J244" s="211"/>
      <c r="K244" s="211"/>
      <c r="L244" s="216"/>
      <c r="M244" s="217"/>
      <c r="N244" s="218"/>
      <c r="O244" s="218"/>
      <c r="P244" s="218"/>
      <c r="Q244" s="218"/>
      <c r="R244" s="218"/>
      <c r="S244" s="218"/>
      <c r="T244" s="219"/>
      <c r="U244" s="12"/>
      <c r="V244" s="12"/>
      <c r="W244" s="12"/>
      <c r="X244" s="12"/>
      <c r="Y244" s="12"/>
      <c r="Z244" s="12"/>
      <c r="AA244" s="12"/>
      <c r="AB244" s="12"/>
      <c r="AC244" s="12"/>
      <c r="AD244" s="12"/>
      <c r="AE244" s="12"/>
      <c r="AT244" s="220" t="s">
        <v>137</v>
      </c>
      <c r="AU244" s="220" t="s">
        <v>72</v>
      </c>
      <c r="AV244" s="12" t="s">
        <v>135</v>
      </c>
      <c r="AW244" s="12" t="s">
        <v>33</v>
      </c>
      <c r="AX244" s="12" t="s">
        <v>80</v>
      </c>
      <c r="AY244" s="220" t="s">
        <v>136</v>
      </c>
    </row>
    <row r="245" s="2" customFormat="1" ht="21.75" customHeight="1">
      <c r="A245" s="37"/>
      <c r="B245" s="38"/>
      <c r="C245" s="175" t="s">
        <v>228</v>
      </c>
      <c r="D245" s="175" t="s">
        <v>130</v>
      </c>
      <c r="E245" s="176" t="s">
        <v>256</v>
      </c>
      <c r="F245" s="177" t="s">
        <v>257</v>
      </c>
      <c r="G245" s="178" t="s">
        <v>237</v>
      </c>
      <c r="H245" s="179">
        <v>352</v>
      </c>
      <c r="I245" s="180"/>
      <c r="J245" s="181">
        <f>ROUND(I245*H245,2)</f>
        <v>0</v>
      </c>
      <c r="K245" s="177" t="s">
        <v>134</v>
      </c>
      <c r="L245" s="43"/>
      <c r="M245" s="182" t="s">
        <v>19</v>
      </c>
      <c r="N245" s="183" t="s">
        <v>43</v>
      </c>
      <c r="O245" s="83"/>
      <c r="P245" s="184">
        <f>O245*H245</f>
        <v>0</v>
      </c>
      <c r="Q245" s="184">
        <v>0</v>
      </c>
      <c r="R245" s="184">
        <f>Q245*H245</f>
        <v>0</v>
      </c>
      <c r="S245" s="184">
        <v>0</v>
      </c>
      <c r="T245" s="185">
        <f>S245*H245</f>
        <v>0</v>
      </c>
      <c r="U245" s="37"/>
      <c r="V245" s="37"/>
      <c r="W245" s="37"/>
      <c r="X245" s="37"/>
      <c r="Y245" s="37"/>
      <c r="Z245" s="37"/>
      <c r="AA245" s="37"/>
      <c r="AB245" s="37"/>
      <c r="AC245" s="37"/>
      <c r="AD245" s="37"/>
      <c r="AE245" s="37"/>
      <c r="AR245" s="186" t="s">
        <v>135</v>
      </c>
      <c r="AT245" s="186" t="s">
        <v>130</v>
      </c>
      <c r="AU245" s="186" t="s">
        <v>72</v>
      </c>
      <c r="AY245" s="16" t="s">
        <v>136</v>
      </c>
      <c r="BE245" s="187">
        <f>IF(N245="základní",J245,0)</f>
        <v>0</v>
      </c>
      <c r="BF245" s="187">
        <f>IF(N245="snížená",J245,0)</f>
        <v>0</v>
      </c>
      <c r="BG245" s="187">
        <f>IF(N245="zákl. přenesená",J245,0)</f>
        <v>0</v>
      </c>
      <c r="BH245" s="187">
        <f>IF(N245="sníž. přenesená",J245,0)</f>
        <v>0</v>
      </c>
      <c r="BI245" s="187">
        <f>IF(N245="nulová",J245,0)</f>
        <v>0</v>
      </c>
      <c r="BJ245" s="16" t="s">
        <v>80</v>
      </c>
      <c r="BK245" s="187">
        <f>ROUND(I245*H245,2)</f>
        <v>0</v>
      </c>
      <c r="BL245" s="16" t="s">
        <v>135</v>
      </c>
      <c r="BM245" s="186" t="s">
        <v>311</v>
      </c>
    </row>
    <row r="246" s="11" customFormat="1">
      <c r="A246" s="11"/>
      <c r="B246" s="199"/>
      <c r="C246" s="200"/>
      <c r="D246" s="190" t="s">
        <v>137</v>
      </c>
      <c r="E246" s="201" t="s">
        <v>19</v>
      </c>
      <c r="F246" s="202" t="s">
        <v>756</v>
      </c>
      <c r="G246" s="200"/>
      <c r="H246" s="203">
        <v>352</v>
      </c>
      <c r="I246" s="204"/>
      <c r="J246" s="200"/>
      <c r="K246" s="200"/>
      <c r="L246" s="205"/>
      <c r="M246" s="206"/>
      <c r="N246" s="207"/>
      <c r="O246" s="207"/>
      <c r="P246" s="207"/>
      <c r="Q246" s="207"/>
      <c r="R246" s="207"/>
      <c r="S246" s="207"/>
      <c r="T246" s="208"/>
      <c r="U246" s="11"/>
      <c r="V246" s="11"/>
      <c r="W246" s="11"/>
      <c r="X246" s="11"/>
      <c r="Y246" s="11"/>
      <c r="Z246" s="11"/>
      <c r="AA246" s="11"/>
      <c r="AB246" s="11"/>
      <c r="AC246" s="11"/>
      <c r="AD246" s="11"/>
      <c r="AE246" s="11"/>
      <c r="AT246" s="209" t="s">
        <v>137</v>
      </c>
      <c r="AU246" s="209" t="s">
        <v>72</v>
      </c>
      <c r="AV246" s="11" t="s">
        <v>82</v>
      </c>
      <c r="AW246" s="11" t="s">
        <v>33</v>
      </c>
      <c r="AX246" s="11" t="s">
        <v>72</v>
      </c>
      <c r="AY246" s="209" t="s">
        <v>136</v>
      </c>
    </row>
    <row r="247" s="12" customFormat="1">
      <c r="A247" s="12"/>
      <c r="B247" s="210"/>
      <c r="C247" s="211"/>
      <c r="D247" s="190" t="s">
        <v>137</v>
      </c>
      <c r="E247" s="212" t="s">
        <v>19</v>
      </c>
      <c r="F247" s="213" t="s">
        <v>140</v>
      </c>
      <c r="G247" s="211"/>
      <c r="H247" s="214">
        <v>352</v>
      </c>
      <c r="I247" s="215"/>
      <c r="J247" s="211"/>
      <c r="K247" s="211"/>
      <c r="L247" s="216"/>
      <c r="M247" s="217"/>
      <c r="N247" s="218"/>
      <c r="O247" s="218"/>
      <c r="P247" s="218"/>
      <c r="Q247" s="218"/>
      <c r="R247" s="218"/>
      <c r="S247" s="218"/>
      <c r="T247" s="219"/>
      <c r="U247" s="12"/>
      <c r="V247" s="12"/>
      <c r="W247" s="12"/>
      <c r="X247" s="12"/>
      <c r="Y247" s="12"/>
      <c r="Z247" s="12"/>
      <c r="AA247" s="12"/>
      <c r="AB247" s="12"/>
      <c r="AC247" s="12"/>
      <c r="AD247" s="12"/>
      <c r="AE247" s="12"/>
      <c r="AT247" s="220" t="s">
        <v>137</v>
      </c>
      <c r="AU247" s="220" t="s">
        <v>72</v>
      </c>
      <c r="AV247" s="12" t="s">
        <v>135</v>
      </c>
      <c r="AW247" s="12" t="s">
        <v>33</v>
      </c>
      <c r="AX247" s="12" t="s">
        <v>80</v>
      </c>
      <c r="AY247" s="220" t="s">
        <v>136</v>
      </c>
    </row>
    <row r="248" s="2" customFormat="1" ht="16.5" customHeight="1">
      <c r="A248" s="37"/>
      <c r="B248" s="38"/>
      <c r="C248" s="175" t="s">
        <v>314</v>
      </c>
      <c r="D248" s="175" t="s">
        <v>130</v>
      </c>
      <c r="E248" s="176" t="s">
        <v>541</v>
      </c>
      <c r="F248" s="177" t="s">
        <v>542</v>
      </c>
      <c r="G248" s="178" t="s">
        <v>237</v>
      </c>
      <c r="H248" s="179">
        <v>99.700000000000003</v>
      </c>
      <c r="I248" s="180"/>
      <c r="J248" s="181">
        <f>ROUND(I248*H248,2)</f>
        <v>0</v>
      </c>
      <c r="K248" s="177" t="s">
        <v>134</v>
      </c>
      <c r="L248" s="43"/>
      <c r="M248" s="182" t="s">
        <v>19</v>
      </c>
      <c r="N248" s="183" t="s">
        <v>43</v>
      </c>
      <c r="O248" s="83"/>
      <c r="P248" s="184">
        <f>O248*H248</f>
        <v>0</v>
      </c>
      <c r="Q248" s="184">
        <v>0</v>
      </c>
      <c r="R248" s="184">
        <f>Q248*H248</f>
        <v>0</v>
      </c>
      <c r="S248" s="184">
        <v>0</v>
      </c>
      <c r="T248" s="185">
        <f>S248*H248</f>
        <v>0</v>
      </c>
      <c r="U248" s="37"/>
      <c r="V248" s="37"/>
      <c r="W248" s="37"/>
      <c r="X248" s="37"/>
      <c r="Y248" s="37"/>
      <c r="Z248" s="37"/>
      <c r="AA248" s="37"/>
      <c r="AB248" s="37"/>
      <c r="AC248" s="37"/>
      <c r="AD248" s="37"/>
      <c r="AE248" s="37"/>
      <c r="AR248" s="186" t="s">
        <v>135</v>
      </c>
      <c r="AT248" s="186" t="s">
        <v>130</v>
      </c>
      <c r="AU248" s="186" t="s">
        <v>72</v>
      </c>
      <c r="AY248" s="16" t="s">
        <v>136</v>
      </c>
      <c r="BE248" s="187">
        <f>IF(N248="základní",J248,0)</f>
        <v>0</v>
      </c>
      <c r="BF248" s="187">
        <f>IF(N248="snížená",J248,0)</f>
        <v>0</v>
      </c>
      <c r="BG248" s="187">
        <f>IF(N248="zákl. přenesená",J248,0)</f>
        <v>0</v>
      </c>
      <c r="BH248" s="187">
        <f>IF(N248="sníž. přenesená",J248,0)</f>
        <v>0</v>
      </c>
      <c r="BI248" s="187">
        <f>IF(N248="nulová",J248,0)</f>
        <v>0</v>
      </c>
      <c r="BJ248" s="16" t="s">
        <v>80</v>
      </c>
      <c r="BK248" s="187">
        <f>ROUND(I248*H248,2)</f>
        <v>0</v>
      </c>
      <c r="BL248" s="16" t="s">
        <v>135</v>
      </c>
      <c r="BM248" s="186" t="s">
        <v>317</v>
      </c>
    </row>
    <row r="249" s="10" customFormat="1">
      <c r="A249" s="10"/>
      <c r="B249" s="188"/>
      <c r="C249" s="189"/>
      <c r="D249" s="190" t="s">
        <v>137</v>
      </c>
      <c r="E249" s="191" t="s">
        <v>19</v>
      </c>
      <c r="F249" s="192" t="s">
        <v>712</v>
      </c>
      <c r="G249" s="189"/>
      <c r="H249" s="191" t="s">
        <v>19</v>
      </c>
      <c r="I249" s="193"/>
      <c r="J249" s="189"/>
      <c r="K249" s="189"/>
      <c r="L249" s="194"/>
      <c r="M249" s="195"/>
      <c r="N249" s="196"/>
      <c r="O249" s="196"/>
      <c r="P249" s="196"/>
      <c r="Q249" s="196"/>
      <c r="R249" s="196"/>
      <c r="S249" s="196"/>
      <c r="T249" s="197"/>
      <c r="U249" s="10"/>
      <c r="V249" s="10"/>
      <c r="W249" s="10"/>
      <c r="X249" s="10"/>
      <c r="Y249" s="10"/>
      <c r="Z249" s="10"/>
      <c r="AA249" s="10"/>
      <c r="AB249" s="10"/>
      <c r="AC249" s="10"/>
      <c r="AD249" s="10"/>
      <c r="AE249" s="10"/>
      <c r="AT249" s="198" t="s">
        <v>137</v>
      </c>
      <c r="AU249" s="198" t="s">
        <v>72</v>
      </c>
      <c r="AV249" s="10" t="s">
        <v>80</v>
      </c>
      <c r="AW249" s="10" t="s">
        <v>33</v>
      </c>
      <c r="AX249" s="10" t="s">
        <v>72</v>
      </c>
      <c r="AY249" s="198" t="s">
        <v>136</v>
      </c>
    </row>
    <row r="250" s="10" customFormat="1">
      <c r="A250" s="10"/>
      <c r="B250" s="188"/>
      <c r="C250" s="189"/>
      <c r="D250" s="190" t="s">
        <v>137</v>
      </c>
      <c r="E250" s="191" t="s">
        <v>19</v>
      </c>
      <c r="F250" s="192" t="s">
        <v>713</v>
      </c>
      <c r="G250" s="189"/>
      <c r="H250" s="191" t="s">
        <v>19</v>
      </c>
      <c r="I250" s="193"/>
      <c r="J250" s="189"/>
      <c r="K250" s="189"/>
      <c r="L250" s="194"/>
      <c r="M250" s="195"/>
      <c r="N250" s="196"/>
      <c r="O250" s="196"/>
      <c r="P250" s="196"/>
      <c r="Q250" s="196"/>
      <c r="R250" s="196"/>
      <c r="S250" s="196"/>
      <c r="T250" s="197"/>
      <c r="U250" s="10"/>
      <c r="V250" s="10"/>
      <c r="W250" s="10"/>
      <c r="X250" s="10"/>
      <c r="Y250" s="10"/>
      <c r="Z250" s="10"/>
      <c r="AA250" s="10"/>
      <c r="AB250" s="10"/>
      <c r="AC250" s="10"/>
      <c r="AD250" s="10"/>
      <c r="AE250" s="10"/>
      <c r="AT250" s="198" t="s">
        <v>137</v>
      </c>
      <c r="AU250" s="198" t="s">
        <v>72</v>
      </c>
      <c r="AV250" s="10" t="s">
        <v>80</v>
      </c>
      <c r="AW250" s="10" t="s">
        <v>33</v>
      </c>
      <c r="AX250" s="10" t="s">
        <v>72</v>
      </c>
      <c r="AY250" s="198" t="s">
        <v>136</v>
      </c>
    </row>
    <row r="251" s="11" customFormat="1">
      <c r="A251" s="11"/>
      <c r="B251" s="199"/>
      <c r="C251" s="200"/>
      <c r="D251" s="190" t="s">
        <v>137</v>
      </c>
      <c r="E251" s="201" t="s">
        <v>19</v>
      </c>
      <c r="F251" s="202" t="s">
        <v>714</v>
      </c>
      <c r="G251" s="200"/>
      <c r="H251" s="203">
        <v>99.700000000000003</v>
      </c>
      <c r="I251" s="204"/>
      <c r="J251" s="200"/>
      <c r="K251" s="200"/>
      <c r="L251" s="205"/>
      <c r="M251" s="206"/>
      <c r="N251" s="207"/>
      <c r="O251" s="207"/>
      <c r="P251" s="207"/>
      <c r="Q251" s="207"/>
      <c r="R251" s="207"/>
      <c r="S251" s="207"/>
      <c r="T251" s="208"/>
      <c r="U251" s="11"/>
      <c r="V251" s="11"/>
      <c r="W251" s="11"/>
      <c r="X251" s="11"/>
      <c r="Y251" s="11"/>
      <c r="Z251" s="11"/>
      <c r="AA251" s="11"/>
      <c r="AB251" s="11"/>
      <c r="AC251" s="11"/>
      <c r="AD251" s="11"/>
      <c r="AE251" s="11"/>
      <c r="AT251" s="209" t="s">
        <v>137</v>
      </c>
      <c r="AU251" s="209" t="s">
        <v>72</v>
      </c>
      <c r="AV251" s="11" t="s">
        <v>82</v>
      </c>
      <c r="AW251" s="11" t="s">
        <v>33</v>
      </c>
      <c r="AX251" s="11" t="s">
        <v>72</v>
      </c>
      <c r="AY251" s="209" t="s">
        <v>136</v>
      </c>
    </row>
    <row r="252" s="12" customFormat="1">
      <c r="A252" s="12"/>
      <c r="B252" s="210"/>
      <c r="C252" s="211"/>
      <c r="D252" s="190" t="s">
        <v>137</v>
      </c>
      <c r="E252" s="212" t="s">
        <v>19</v>
      </c>
      <c r="F252" s="213" t="s">
        <v>140</v>
      </c>
      <c r="G252" s="211"/>
      <c r="H252" s="214">
        <v>99.700000000000003</v>
      </c>
      <c r="I252" s="215"/>
      <c r="J252" s="211"/>
      <c r="K252" s="211"/>
      <c r="L252" s="216"/>
      <c r="M252" s="217"/>
      <c r="N252" s="218"/>
      <c r="O252" s="218"/>
      <c r="P252" s="218"/>
      <c r="Q252" s="218"/>
      <c r="R252" s="218"/>
      <c r="S252" s="218"/>
      <c r="T252" s="219"/>
      <c r="U252" s="12"/>
      <c r="V252" s="12"/>
      <c r="W252" s="12"/>
      <c r="X252" s="12"/>
      <c r="Y252" s="12"/>
      <c r="Z252" s="12"/>
      <c r="AA252" s="12"/>
      <c r="AB252" s="12"/>
      <c r="AC252" s="12"/>
      <c r="AD252" s="12"/>
      <c r="AE252" s="12"/>
      <c r="AT252" s="220" t="s">
        <v>137</v>
      </c>
      <c r="AU252" s="220" t="s">
        <v>72</v>
      </c>
      <c r="AV252" s="12" t="s">
        <v>135</v>
      </c>
      <c r="AW252" s="12" t="s">
        <v>33</v>
      </c>
      <c r="AX252" s="12" t="s">
        <v>80</v>
      </c>
      <c r="AY252" s="220" t="s">
        <v>136</v>
      </c>
    </row>
    <row r="253" s="2" customFormat="1" ht="16.5" customHeight="1">
      <c r="A253" s="37"/>
      <c r="B253" s="38"/>
      <c r="C253" s="175" t="s">
        <v>232</v>
      </c>
      <c r="D253" s="175" t="s">
        <v>130</v>
      </c>
      <c r="E253" s="176" t="s">
        <v>543</v>
      </c>
      <c r="F253" s="177" t="s">
        <v>544</v>
      </c>
      <c r="G253" s="178" t="s">
        <v>237</v>
      </c>
      <c r="H253" s="179">
        <v>99.700000000000003</v>
      </c>
      <c r="I253" s="180"/>
      <c r="J253" s="181">
        <f>ROUND(I253*H253,2)</f>
        <v>0</v>
      </c>
      <c r="K253" s="177" t="s">
        <v>134</v>
      </c>
      <c r="L253" s="43"/>
      <c r="M253" s="182" t="s">
        <v>19</v>
      </c>
      <c r="N253" s="183" t="s">
        <v>43</v>
      </c>
      <c r="O253" s="83"/>
      <c r="P253" s="184">
        <f>O253*H253</f>
        <v>0</v>
      </c>
      <c r="Q253" s="184">
        <v>0</v>
      </c>
      <c r="R253" s="184">
        <f>Q253*H253</f>
        <v>0</v>
      </c>
      <c r="S253" s="184">
        <v>0</v>
      </c>
      <c r="T253" s="185">
        <f>S253*H253</f>
        <v>0</v>
      </c>
      <c r="U253" s="37"/>
      <c r="V253" s="37"/>
      <c r="W253" s="37"/>
      <c r="X253" s="37"/>
      <c r="Y253" s="37"/>
      <c r="Z253" s="37"/>
      <c r="AA253" s="37"/>
      <c r="AB253" s="37"/>
      <c r="AC253" s="37"/>
      <c r="AD253" s="37"/>
      <c r="AE253" s="37"/>
      <c r="AR253" s="186" t="s">
        <v>135</v>
      </c>
      <c r="AT253" s="186" t="s">
        <v>130</v>
      </c>
      <c r="AU253" s="186" t="s">
        <v>72</v>
      </c>
      <c r="AY253" s="16" t="s">
        <v>136</v>
      </c>
      <c r="BE253" s="187">
        <f>IF(N253="základní",J253,0)</f>
        <v>0</v>
      </c>
      <c r="BF253" s="187">
        <f>IF(N253="snížená",J253,0)</f>
        <v>0</v>
      </c>
      <c r="BG253" s="187">
        <f>IF(N253="zákl. přenesená",J253,0)</f>
        <v>0</v>
      </c>
      <c r="BH253" s="187">
        <f>IF(N253="sníž. přenesená",J253,0)</f>
        <v>0</v>
      </c>
      <c r="BI253" s="187">
        <f>IF(N253="nulová",J253,0)</f>
        <v>0</v>
      </c>
      <c r="BJ253" s="16" t="s">
        <v>80</v>
      </c>
      <c r="BK253" s="187">
        <f>ROUND(I253*H253,2)</f>
        <v>0</v>
      </c>
      <c r="BL253" s="16" t="s">
        <v>135</v>
      </c>
      <c r="BM253" s="186" t="s">
        <v>321</v>
      </c>
    </row>
    <row r="254" s="11" customFormat="1">
      <c r="A254" s="11"/>
      <c r="B254" s="199"/>
      <c r="C254" s="200"/>
      <c r="D254" s="190" t="s">
        <v>137</v>
      </c>
      <c r="E254" s="201" t="s">
        <v>19</v>
      </c>
      <c r="F254" s="202" t="s">
        <v>714</v>
      </c>
      <c r="G254" s="200"/>
      <c r="H254" s="203">
        <v>99.700000000000003</v>
      </c>
      <c r="I254" s="204"/>
      <c r="J254" s="200"/>
      <c r="K254" s="200"/>
      <c r="L254" s="205"/>
      <c r="M254" s="206"/>
      <c r="N254" s="207"/>
      <c r="O254" s="207"/>
      <c r="P254" s="207"/>
      <c r="Q254" s="207"/>
      <c r="R254" s="207"/>
      <c r="S254" s="207"/>
      <c r="T254" s="208"/>
      <c r="U254" s="11"/>
      <c r="V254" s="11"/>
      <c r="W254" s="11"/>
      <c r="X254" s="11"/>
      <c r="Y254" s="11"/>
      <c r="Z254" s="11"/>
      <c r="AA254" s="11"/>
      <c r="AB254" s="11"/>
      <c r="AC254" s="11"/>
      <c r="AD254" s="11"/>
      <c r="AE254" s="11"/>
      <c r="AT254" s="209" t="s">
        <v>137</v>
      </c>
      <c r="AU254" s="209" t="s">
        <v>72</v>
      </c>
      <c r="AV254" s="11" t="s">
        <v>82</v>
      </c>
      <c r="AW254" s="11" t="s">
        <v>33</v>
      </c>
      <c r="AX254" s="11" t="s">
        <v>72</v>
      </c>
      <c r="AY254" s="209" t="s">
        <v>136</v>
      </c>
    </row>
    <row r="255" s="12" customFormat="1">
      <c r="A255" s="12"/>
      <c r="B255" s="210"/>
      <c r="C255" s="211"/>
      <c r="D255" s="190" t="s">
        <v>137</v>
      </c>
      <c r="E255" s="212" t="s">
        <v>19</v>
      </c>
      <c r="F255" s="213" t="s">
        <v>140</v>
      </c>
      <c r="G255" s="211"/>
      <c r="H255" s="214">
        <v>99.700000000000003</v>
      </c>
      <c r="I255" s="215"/>
      <c r="J255" s="211"/>
      <c r="K255" s="211"/>
      <c r="L255" s="216"/>
      <c r="M255" s="217"/>
      <c r="N255" s="218"/>
      <c r="O255" s="218"/>
      <c r="P255" s="218"/>
      <c r="Q255" s="218"/>
      <c r="R255" s="218"/>
      <c r="S255" s="218"/>
      <c r="T255" s="219"/>
      <c r="U255" s="12"/>
      <c r="V255" s="12"/>
      <c r="W255" s="12"/>
      <c r="X255" s="12"/>
      <c r="Y255" s="12"/>
      <c r="Z255" s="12"/>
      <c r="AA255" s="12"/>
      <c r="AB255" s="12"/>
      <c r="AC255" s="12"/>
      <c r="AD255" s="12"/>
      <c r="AE255" s="12"/>
      <c r="AT255" s="220" t="s">
        <v>137</v>
      </c>
      <c r="AU255" s="220" t="s">
        <v>72</v>
      </c>
      <c r="AV255" s="12" t="s">
        <v>135</v>
      </c>
      <c r="AW255" s="12" t="s">
        <v>33</v>
      </c>
      <c r="AX255" s="12" t="s">
        <v>80</v>
      </c>
      <c r="AY255" s="220" t="s">
        <v>136</v>
      </c>
    </row>
    <row r="256" s="2" customFormat="1" ht="16.5" customHeight="1">
      <c r="A256" s="37"/>
      <c r="B256" s="38"/>
      <c r="C256" s="175" t="s">
        <v>323</v>
      </c>
      <c r="D256" s="175" t="s">
        <v>130</v>
      </c>
      <c r="E256" s="176" t="s">
        <v>549</v>
      </c>
      <c r="F256" s="177" t="s">
        <v>550</v>
      </c>
      <c r="G256" s="178" t="s">
        <v>133</v>
      </c>
      <c r="H256" s="179">
        <v>16</v>
      </c>
      <c r="I256" s="180"/>
      <c r="J256" s="181">
        <f>ROUND(I256*H256,2)</f>
        <v>0</v>
      </c>
      <c r="K256" s="177" t="s">
        <v>134</v>
      </c>
      <c r="L256" s="43"/>
      <c r="M256" s="182" t="s">
        <v>19</v>
      </c>
      <c r="N256" s="183" t="s">
        <v>43</v>
      </c>
      <c r="O256" s="83"/>
      <c r="P256" s="184">
        <f>O256*H256</f>
        <v>0</v>
      </c>
      <c r="Q256" s="184">
        <v>0</v>
      </c>
      <c r="R256" s="184">
        <f>Q256*H256</f>
        <v>0</v>
      </c>
      <c r="S256" s="184">
        <v>0</v>
      </c>
      <c r="T256" s="185">
        <f>S256*H256</f>
        <v>0</v>
      </c>
      <c r="U256" s="37"/>
      <c r="V256" s="37"/>
      <c r="W256" s="37"/>
      <c r="X256" s="37"/>
      <c r="Y256" s="37"/>
      <c r="Z256" s="37"/>
      <c r="AA256" s="37"/>
      <c r="AB256" s="37"/>
      <c r="AC256" s="37"/>
      <c r="AD256" s="37"/>
      <c r="AE256" s="37"/>
      <c r="AR256" s="186" t="s">
        <v>135</v>
      </c>
      <c r="AT256" s="186" t="s">
        <v>130</v>
      </c>
      <c r="AU256" s="186" t="s">
        <v>72</v>
      </c>
      <c r="AY256" s="16" t="s">
        <v>136</v>
      </c>
      <c r="BE256" s="187">
        <f>IF(N256="základní",J256,0)</f>
        <v>0</v>
      </c>
      <c r="BF256" s="187">
        <f>IF(N256="snížená",J256,0)</f>
        <v>0</v>
      </c>
      <c r="BG256" s="187">
        <f>IF(N256="zákl. přenesená",J256,0)</f>
        <v>0</v>
      </c>
      <c r="BH256" s="187">
        <f>IF(N256="sníž. přenesená",J256,0)</f>
        <v>0</v>
      </c>
      <c r="BI256" s="187">
        <f>IF(N256="nulová",J256,0)</f>
        <v>0</v>
      </c>
      <c r="BJ256" s="16" t="s">
        <v>80</v>
      </c>
      <c r="BK256" s="187">
        <f>ROUND(I256*H256,2)</f>
        <v>0</v>
      </c>
      <c r="BL256" s="16" t="s">
        <v>135</v>
      </c>
      <c r="BM256" s="186" t="s">
        <v>326</v>
      </c>
    </row>
    <row r="257" s="11" customFormat="1">
      <c r="A257" s="11"/>
      <c r="B257" s="199"/>
      <c r="C257" s="200"/>
      <c r="D257" s="190" t="s">
        <v>137</v>
      </c>
      <c r="E257" s="201" t="s">
        <v>19</v>
      </c>
      <c r="F257" s="202" t="s">
        <v>757</v>
      </c>
      <c r="G257" s="200"/>
      <c r="H257" s="203">
        <v>16</v>
      </c>
      <c r="I257" s="204"/>
      <c r="J257" s="200"/>
      <c r="K257" s="200"/>
      <c r="L257" s="205"/>
      <c r="M257" s="206"/>
      <c r="N257" s="207"/>
      <c r="O257" s="207"/>
      <c r="P257" s="207"/>
      <c r="Q257" s="207"/>
      <c r="R257" s="207"/>
      <c r="S257" s="207"/>
      <c r="T257" s="208"/>
      <c r="U257" s="11"/>
      <c r="V257" s="11"/>
      <c r="W257" s="11"/>
      <c r="X257" s="11"/>
      <c r="Y257" s="11"/>
      <c r="Z257" s="11"/>
      <c r="AA257" s="11"/>
      <c r="AB257" s="11"/>
      <c r="AC257" s="11"/>
      <c r="AD257" s="11"/>
      <c r="AE257" s="11"/>
      <c r="AT257" s="209" t="s">
        <v>137</v>
      </c>
      <c r="AU257" s="209" t="s">
        <v>72</v>
      </c>
      <c r="AV257" s="11" t="s">
        <v>82</v>
      </c>
      <c r="AW257" s="11" t="s">
        <v>33</v>
      </c>
      <c r="AX257" s="11" t="s">
        <v>72</v>
      </c>
      <c r="AY257" s="209" t="s">
        <v>136</v>
      </c>
    </row>
    <row r="258" s="12" customFormat="1">
      <c r="A258" s="12"/>
      <c r="B258" s="210"/>
      <c r="C258" s="211"/>
      <c r="D258" s="190" t="s">
        <v>137</v>
      </c>
      <c r="E258" s="212" t="s">
        <v>19</v>
      </c>
      <c r="F258" s="213" t="s">
        <v>140</v>
      </c>
      <c r="G258" s="211"/>
      <c r="H258" s="214">
        <v>16</v>
      </c>
      <c r="I258" s="215"/>
      <c r="J258" s="211"/>
      <c r="K258" s="211"/>
      <c r="L258" s="216"/>
      <c r="M258" s="217"/>
      <c r="N258" s="218"/>
      <c r="O258" s="218"/>
      <c r="P258" s="218"/>
      <c r="Q258" s="218"/>
      <c r="R258" s="218"/>
      <c r="S258" s="218"/>
      <c r="T258" s="219"/>
      <c r="U258" s="12"/>
      <c r="V258" s="12"/>
      <c r="W258" s="12"/>
      <c r="X258" s="12"/>
      <c r="Y258" s="12"/>
      <c r="Z258" s="12"/>
      <c r="AA258" s="12"/>
      <c r="AB258" s="12"/>
      <c r="AC258" s="12"/>
      <c r="AD258" s="12"/>
      <c r="AE258" s="12"/>
      <c r="AT258" s="220" t="s">
        <v>137</v>
      </c>
      <c r="AU258" s="220" t="s">
        <v>72</v>
      </c>
      <c r="AV258" s="12" t="s">
        <v>135</v>
      </c>
      <c r="AW258" s="12" t="s">
        <v>33</v>
      </c>
      <c r="AX258" s="12" t="s">
        <v>80</v>
      </c>
      <c r="AY258" s="220" t="s">
        <v>136</v>
      </c>
    </row>
    <row r="259" s="2" customFormat="1" ht="16.5" customHeight="1">
      <c r="A259" s="37"/>
      <c r="B259" s="38"/>
      <c r="C259" s="175" t="s">
        <v>238</v>
      </c>
      <c r="D259" s="175" t="s">
        <v>130</v>
      </c>
      <c r="E259" s="176" t="s">
        <v>555</v>
      </c>
      <c r="F259" s="177" t="s">
        <v>556</v>
      </c>
      <c r="G259" s="178" t="s">
        <v>133</v>
      </c>
      <c r="H259" s="179">
        <v>24</v>
      </c>
      <c r="I259" s="180"/>
      <c r="J259" s="181">
        <f>ROUND(I259*H259,2)</f>
        <v>0</v>
      </c>
      <c r="K259" s="177" t="s">
        <v>134</v>
      </c>
      <c r="L259" s="43"/>
      <c r="M259" s="182" t="s">
        <v>19</v>
      </c>
      <c r="N259" s="183" t="s">
        <v>43</v>
      </c>
      <c r="O259" s="83"/>
      <c r="P259" s="184">
        <f>O259*H259</f>
        <v>0</v>
      </c>
      <c r="Q259" s="184">
        <v>0</v>
      </c>
      <c r="R259" s="184">
        <f>Q259*H259</f>
        <v>0</v>
      </c>
      <c r="S259" s="184">
        <v>0</v>
      </c>
      <c r="T259" s="185">
        <f>S259*H259</f>
        <v>0</v>
      </c>
      <c r="U259" s="37"/>
      <c r="V259" s="37"/>
      <c r="W259" s="37"/>
      <c r="X259" s="37"/>
      <c r="Y259" s="37"/>
      <c r="Z259" s="37"/>
      <c r="AA259" s="37"/>
      <c r="AB259" s="37"/>
      <c r="AC259" s="37"/>
      <c r="AD259" s="37"/>
      <c r="AE259" s="37"/>
      <c r="AR259" s="186" t="s">
        <v>135</v>
      </c>
      <c r="AT259" s="186" t="s">
        <v>130</v>
      </c>
      <c r="AU259" s="186" t="s">
        <v>72</v>
      </c>
      <c r="AY259" s="16" t="s">
        <v>136</v>
      </c>
      <c r="BE259" s="187">
        <f>IF(N259="základní",J259,0)</f>
        <v>0</v>
      </c>
      <c r="BF259" s="187">
        <f>IF(N259="snížená",J259,0)</f>
        <v>0</v>
      </c>
      <c r="BG259" s="187">
        <f>IF(N259="zákl. přenesená",J259,0)</f>
        <v>0</v>
      </c>
      <c r="BH259" s="187">
        <f>IF(N259="sníž. přenesená",J259,0)</f>
        <v>0</v>
      </c>
      <c r="BI259" s="187">
        <f>IF(N259="nulová",J259,0)</f>
        <v>0</v>
      </c>
      <c r="BJ259" s="16" t="s">
        <v>80</v>
      </c>
      <c r="BK259" s="187">
        <f>ROUND(I259*H259,2)</f>
        <v>0</v>
      </c>
      <c r="BL259" s="16" t="s">
        <v>135</v>
      </c>
      <c r="BM259" s="186" t="s">
        <v>330</v>
      </c>
    </row>
    <row r="260" s="11" customFormat="1">
      <c r="A260" s="11"/>
      <c r="B260" s="199"/>
      <c r="C260" s="200"/>
      <c r="D260" s="190" t="s">
        <v>137</v>
      </c>
      <c r="E260" s="201" t="s">
        <v>19</v>
      </c>
      <c r="F260" s="202" t="s">
        <v>758</v>
      </c>
      <c r="G260" s="200"/>
      <c r="H260" s="203">
        <v>24</v>
      </c>
      <c r="I260" s="204"/>
      <c r="J260" s="200"/>
      <c r="K260" s="200"/>
      <c r="L260" s="205"/>
      <c r="M260" s="206"/>
      <c r="N260" s="207"/>
      <c r="O260" s="207"/>
      <c r="P260" s="207"/>
      <c r="Q260" s="207"/>
      <c r="R260" s="207"/>
      <c r="S260" s="207"/>
      <c r="T260" s="208"/>
      <c r="U260" s="11"/>
      <c r="V260" s="11"/>
      <c r="W260" s="11"/>
      <c r="X260" s="11"/>
      <c r="Y260" s="11"/>
      <c r="Z260" s="11"/>
      <c r="AA260" s="11"/>
      <c r="AB260" s="11"/>
      <c r="AC260" s="11"/>
      <c r="AD260" s="11"/>
      <c r="AE260" s="11"/>
      <c r="AT260" s="209" t="s">
        <v>137</v>
      </c>
      <c r="AU260" s="209" t="s">
        <v>72</v>
      </c>
      <c r="AV260" s="11" t="s">
        <v>82</v>
      </c>
      <c r="AW260" s="11" t="s">
        <v>33</v>
      </c>
      <c r="AX260" s="11" t="s">
        <v>72</v>
      </c>
      <c r="AY260" s="209" t="s">
        <v>136</v>
      </c>
    </row>
    <row r="261" s="12" customFormat="1">
      <c r="A261" s="12"/>
      <c r="B261" s="210"/>
      <c r="C261" s="211"/>
      <c r="D261" s="190" t="s">
        <v>137</v>
      </c>
      <c r="E261" s="212" t="s">
        <v>19</v>
      </c>
      <c r="F261" s="213" t="s">
        <v>140</v>
      </c>
      <c r="G261" s="211"/>
      <c r="H261" s="214">
        <v>24</v>
      </c>
      <c r="I261" s="215"/>
      <c r="J261" s="211"/>
      <c r="K261" s="211"/>
      <c r="L261" s="216"/>
      <c r="M261" s="217"/>
      <c r="N261" s="218"/>
      <c r="O261" s="218"/>
      <c r="P261" s="218"/>
      <c r="Q261" s="218"/>
      <c r="R261" s="218"/>
      <c r="S261" s="218"/>
      <c r="T261" s="219"/>
      <c r="U261" s="12"/>
      <c r="V261" s="12"/>
      <c r="W261" s="12"/>
      <c r="X261" s="12"/>
      <c r="Y261" s="12"/>
      <c r="Z261" s="12"/>
      <c r="AA261" s="12"/>
      <c r="AB261" s="12"/>
      <c r="AC261" s="12"/>
      <c r="AD261" s="12"/>
      <c r="AE261" s="12"/>
      <c r="AT261" s="220" t="s">
        <v>137</v>
      </c>
      <c r="AU261" s="220" t="s">
        <v>72</v>
      </c>
      <c r="AV261" s="12" t="s">
        <v>135</v>
      </c>
      <c r="AW261" s="12" t="s">
        <v>33</v>
      </c>
      <c r="AX261" s="12" t="s">
        <v>80</v>
      </c>
      <c r="AY261" s="220" t="s">
        <v>136</v>
      </c>
    </row>
    <row r="262" s="2" customFormat="1" ht="16.5" customHeight="1">
      <c r="A262" s="37"/>
      <c r="B262" s="38"/>
      <c r="C262" s="175" t="s">
        <v>168</v>
      </c>
      <c r="D262" s="175" t="s">
        <v>130</v>
      </c>
      <c r="E262" s="176" t="s">
        <v>560</v>
      </c>
      <c r="F262" s="177" t="s">
        <v>561</v>
      </c>
      <c r="G262" s="178" t="s">
        <v>133</v>
      </c>
      <c r="H262" s="179">
        <v>20</v>
      </c>
      <c r="I262" s="180"/>
      <c r="J262" s="181">
        <f>ROUND(I262*H262,2)</f>
        <v>0</v>
      </c>
      <c r="K262" s="177" t="s">
        <v>134</v>
      </c>
      <c r="L262" s="43"/>
      <c r="M262" s="182" t="s">
        <v>19</v>
      </c>
      <c r="N262" s="183" t="s">
        <v>43</v>
      </c>
      <c r="O262" s="83"/>
      <c r="P262" s="184">
        <f>O262*H262</f>
        <v>0</v>
      </c>
      <c r="Q262" s="184">
        <v>0</v>
      </c>
      <c r="R262" s="184">
        <f>Q262*H262</f>
        <v>0</v>
      </c>
      <c r="S262" s="184">
        <v>0</v>
      </c>
      <c r="T262" s="185">
        <f>S262*H262</f>
        <v>0</v>
      </c>
      <c r="U262" s="37"/>
      <c r="V262" s="37"/>
      <c r="W262" s="37"/>
      <c r="X262" s="37"/>
      <c r="Y262" s="37"/>
      <c r="Z262" s="37"/>
      <c r="AA262" s="37"/>
      <c r="AB262" s="37"/>
      <c r="AC262" s="37"/>
      <c r="AD262" s="37"/>
      <c r="AE262" s="37"/>
      <c r="AR262" s="186" t="s">
        <v>135</v>
      </c>
      <c r="AT262" s="186" t="s">
        <v>130</v>
      </c>
      <c r="AU262" s="186" t="s">
        <v>72</v>
      </c>
      <c r="AY262" s="16" t="s">
        <v>136</v>
      </c>
      <c r="BE262" s="187">
        <f>IF(N262="základní",J262,0)</f>
        <v>0</v>
      </c>
      <c r="BF262" s="187">
        <f>IF(N262="snížená",J262,0)</f>
        <v>0</v>
      </c>
      <c r="BG262" s="187">
        <f>IF(N262="zákl. přenesená",J262,0)</f>
        <v>0</v>
      </c>
      <c r="BH262" s="187">
        <f>IF(N262="sníž. přenesená",J262,0)</f>
        <v>0</v>
      </c>
      <c r="BI262" s="187">
        <f>IF(N262="nulová",J262,0)</f>
        <v>0</v>
      </c>
      <c r="BJ262" s="16" t="s">
        <v>80</v>
      </c>
      <c r="BK262" s="187">
        <f>ROUND(I262*H262,2)</f>
        <v>0</v>
      </c>
      <c r="BL262" s="16" t="s">
        <v>135</v>
      </c>
      <c r="BM262" s="186" t="s">
        <v>333</v>
      </c>
    </row>
    <row r="263" s="11" customFormat="1">
      <c r="A263" s="11"/>
      <c r="B263" s="199"/>
      <c r="C263" s="200"/>
      <c r="D263" s="190" t="s">
        <v>137</v>
      </c>
      <c r="E263" s="201" t="s">
        <v>19</v>
      </c>
      <c r="F263" s="202" t="s">
        <v>759</v>
      </c>
      <c r="G263" s="200"/>
      <c r="H263" s="203">
        <v>20</v>
      </c>
      <c r="I263" s="204"/>
      <c r="J263" s="200"/>
      <c r="K263" s="200"/>
      <c r="L263" s="205"/>
      <c r="M263" s="206"/>
      <c r="N263" s="207"/>
      <c r="O263" s="207"/>
      <c r="P263" s="207"/>
      <c r="Q263" s="207"/>
      <c r="R263" s="207"/>
      <c r="S263" s="207"/>
      <c r="T263" s="208"/>
      <c r="U263" s="11"/>
      <c r="V263" s="11"/>
      <c r="W263" s="11"/>
      <c r="X263" s="11"/>
      <c r="Y263" s="11"/>
      <c r="Z263" s="11"/>
      <c r="AA263" s="11"/>
      <c r="AB263" s="11"/>
      <c r="AC263" s="11"/>
      <c r="AD263" s="11"/>
      <c r="AE263" s="11"/>
      <c r="AT263" s="209" t="s">
        <v>137</v>
      </c>
      <c r="AU263" s="209" t="s">
        <v>72</v>
      </c>
      <c r="AV263" s="11" t="s">
        <v>82</v>
      </c>
      <c r="AW263" s="11" t="s">
        <v>33</v>
      </c>
      <c r="AX263" s="11" t="s">
        <v>72</v>
      </c>
      <c r="AY263" s="209" t="s">
        <v>136</v>
      </c>
    </row>
    <row r="264" s="12" customFormat="1">
      <c r="A264" s="12"/>
      <c r="B264" s="210"/>
      <c r="C264" s="211"/>
      <c r="D264" s="190" t="s">
        <v>137</v>
      </c>
      <c r="E264" s="212" t="s">
        <v>19</v>
      </c>
      <c r="F264" s="213" t="s">
        <v>140</v>
      </c>
      <c r="G264" s="211"/>
      <c r="H264" s="214">
        <v>20</v>
      </c>
      <c r="I264" s="215"/>
      <c r="J264" s="211"/>
      <c r="K264" s="211"/>
      <c r="L264" s="216"/>
      <c r="M264" s="217"/>
      <c r="N264" s="218"/>
      <c r="O264" s="218"/>
      <c r="P264" s="218"/>
      <c r="Q264" s="218"/>
      <c r="R264" s="218"/>
      <c r="S264" s="218"/>
      <c r="T264" s="219"/>
      <c r="U264" s="12"/>
      <c r="V264" s="12"/>
      <c r="W264" s="12"/>
      <c r="X264" s="12"/>
      <c r="Y264" s="12"/>
      <c r="Z264" s="12"/>
      <c r="AA264" s="12"/>
      <c r="AB264" s="12"/>
      <c r="AC264" s="12"/>
      <c r="AD264" s="12"/>
      <c r="AE264" s="12"/>
      <c r="AT264" s="220" t="s">
        <v>137</v>
      </c>
      <c r="AU264" s="220" t="s">
        <v>72</v>
      </c>
      <c r="AV264" s="12" t="s">
        <v>135</v>
      </c>
      <c r="AW264" s="12" t="s">
        <v>33</v>
      </c>
      <c r="AX264" s="12" t="s">
        <v>80</v>
      </c>
      <c r="AY264" s="220" t="s">
        <v>136</v>
      </c>
    </row>
    <row r="265" s="2" customFormat="1" ht="16.5" customHeight="1">
      <c r="A265" s="37"/>
      <c r="B265" s="38"/>
      <c r="C265" s="175" t="s">
        <v>244</v>
      </c>
      <c r="D265" s="175" t="s">
        <v>130</v>
      </c>
      <c r="E265" s="176" t="s">
        <v>565</v>
      </c>
      <c r="F265" s="177" t="s">
        <v>566</v>
      </c>
      <c r="G265" s="178" t="s">
        <v>133</v>
      </c>
      <c r="H265" s="179">
        <v>20</v>
      </c>
      <c r="I265" s="180"/>
      <c r="J265" s="181">
        <f>ROUND(I265*H265,2)</f>
        <v>0</v>
      </c>
      <c r="K265" s="177" t="s">
        <v>134</v>
      </c>
      <c r="L265" s="43"/>
      <c r="M265" s="182" t="s">
        <v>19</v>
      </c>
      <c r="N265" s="183" t="s">
        <v>43</v>
      </c>
      <c r="O265" s="83"/>
      <c r="P265" s="184">
        <f>O265*H265</f>
        <v>0</v>
      </c>
      <c r="Q265" s="184">
        <v>0</v>
      </c>
      <c r="R265" s="184">
        <f>Q265*H265</f>
        <v>0</v>
      </c>
      <c r="S265" s="184">
        <v>0</v>
      </c>
      <c r="T265" s="185">
        <f>S265*H265</f>
        <v>0</v>
      </c>
      <c r="U265" s="37"/>
      <c r="V265" s="37"/>
      <c r="W265" s="37"/>
      <c r="X265" s="37"/>
      <c r="Y265" s="37"/>
      <c r="Z265" s="37"/>
      <c r="AA265" s="37"/>
      <c r="AB265" s="37"/>
      <c r="AC265" s="37"/>
      <c r="AD265" s="37"/>
      <c r="AE265" s="37"/>
      <c r="AR265" s="186" t="s">
        <v>135</v>
      </c>
      <c r="AT265" s="186" t="s">
        <v>130</v>
      </c>
      <c r="AU265" s="186" t="s">
        <v>72</v>
      </c>
      <c r="AY265" s="16" t="s">
        <v>136</v>
      </c>
      <c r="BE265" s="187">
        <f>IF(N265="základní",J265,0)</f>
        <v>0</v>
      </c>
      <c r="BF265" s="187">
        <f>IF(N265="snížená",J265,0)</f>
        <v>0</v>
      </c>
      <c r="BG265" s="187">
        <f>IF(N265="zákl. přenesená",J265,0)</f>
        <v>0</v>
      </c>
      <c r="BH265" s="187">
        <f>IF(N265="sníž. přenesená",J265,0)</f>
        <v>0</v>
      </c>
      <c r="BI265" s="187">
        <f>IF(N265="nulová",J265,0)</f>
        <v>0</v>
      </c>
      <c r="BJ265" s="16" t="s">
        <v>80</v>
      </c>
      <c r="BK265" s="187">
        <f>ROUND(I265*H265,2)</f>
        <v>0</v>
      </c>
      <c r="BL265" s="16" t="s">
        <v>135</v>
      </c>
      <c r="BM265" s="186" t="s">
        <v>336</v>
      </c>
    </row>
    <row r="266" s="11" customFormat="1">
      <c r="A266" s="11"/>
      <c r="B266" s="199"/>
      <c r="C266" s="200"/>
      <c r="D266" s="190" t="s">
        <v>137</v>
      </c>
      <c r="E266" s="201" t="s">
        <v>19</v>
      </c>
      <c r="F266" s="202" t="s">
        <v>759</v>
      </c>
      <c r="G266" s="200"/>
      <c r="H266" s="203">
        <v>20</v>
      </c>
      <c r="I266" s="204"/>
      <c r="J266" s="200"/>
      <c r="K266" s="200"/>
      <c r="L266" s="205"/>
      <c r="M266" s="206"/>
      <c r="N266" s="207"/>
      <c r="O266" s="207"/>
      <c r="P266" s="207"/>
      <c r="Q266" s="207"/>
      <c r="R266" s="207"/>
      <c r="S266" s="207"/>
      <c r="T266" s="208"/>
      <c r="U266" s="11"/>
      <c r="V266" s="11"/>
      <c r="W266" s="11"/>
      <c r="X266" s="11"/>
      <c r="Y266" s="11"/>
      <c r="Z266" s="11"/>
      <c r="AA266" s="11"/>
      <c r="AB266" s="11"/>
      <c r="AC266" s="11"/>
      <c r="AD266" s="11"/>
      <c r="AE266" s="11"/>
      <c r="AT266" s="209" t="s">
        <v>137</v>
      </c>
      <c r="AU266" s="209" t="s">
        <v>72</v>
      </c>
      <c r="AV266" s="11" t="s">
        <v>82</v>
      </c>
      <c r="AW266" s="11" t="s">
        <v>33</v>
      </c>
      <c r="AX266" s="11" t="s">
        <v>72</v>
      </c>
      <c r="AY266" s="209" t="s">
        <v>136</v>
      </c>
    </row>
    <row r="267" s="12" customFormat="1">
      <c r="A267" s="12"/>
      <c r="B267" s="210"/>
      <c r="C267" s="211"/>
      <c r="D267" s="190" t="s">
        <v>137</v>
      </c>
      <c r="E267" s="212" t="s">
        <v>19</v>
      </c>
      <c r="F267" s="213" t="s">
        <v>140</v>
      </c>
      <c r="G267" s="211"/>
      <c r="H267" s="214">
        <v>20</v>
      </c>
      <c r="I267" s="215"/>
      <c r="J267" s="211"/>
      <c r="K267" s="211"/>
      <c r="L267" s="216"/>
      <c r="M267" s="217"/>
      <c r="N267" s="218"/>
      <c r="O267" s="218"/>
      <c r="P267" s="218"/>
      <c r="Q267" s="218"/>
      <c r="R267" s="218"/>
      <c r="S267" s="218"/>
      <c r="T267" s="219"/>
      <c r="U267" s="12"/>
      <c r="V267" s="12"/>
      <c r="W267" s="12"/>
      <c r="X267" s="12"/>
      <c r="Y267" s="12"/>
      <c r="Z267" s="12"/>
      <c r="AA267" s="12"/>
      <c r="AB267" s="12"/>
      <c r="AC267" s="12"/>
      <c r="AD267" s="12"/>
      <c r="AE267" s="12"/>
      <c r="AT267" s="220" t="s">
        <v>137</v>
      </c>
      <c r="AU267" s="220" t="s">
        <v>72</v>
      </c>
      <c r="AV267" s="12" t="s">
        <v>135</v>
      </c>
      <c r="AW267" s="12" t="s">
        <v>33</v>
      </c>
      <c r="AX267" s="12" t="s">
        <v>80</v>
      </c>
      <c r="AY267" s="220" t="s">
        <v>136</v>
      </c>
    </row>
    <row r="268" s="2" customFormat="1" ht="24.15" customHeight="1">
      <c r="A268" s="37"/>
      <c r="B268" s="38"/>
      <c r="C268" s="175" t="s">
        <v>337</v>
      </c>
      <c r="D268" s="175" t="s">
        <v>130</v>
      </c>
      <c r="E268" s="176" t="s">
        <v>568</v>
      </c>
      <c r="F268" s="177" t="s">
        <v>569</v>
      </c>
      <c r="G268" s="178" t="s">
        <v>133</v>
      </c>
      <c r="H268" s="179">
        <v>2</v>
      </c>
      <c r="I268" s="180"/>
      <c r="J268" s="181">
        <f>ROUND(I268*H268,2)</f>
        <v>0</v>
      </c>
      <c r="K268" s="177" t="s">
        <v>134</v>
      </c>
      <c r="L268" s="43"/>
      <c r="M268" s="182" t="s">
        <v>19</v>
      </c>
      <c r="N268" s="183" t="s">
        <v>43</v>
      </c>
      <c r="O268" s="83"/>
      <c r="P268" s="184">
        <f>O268*H268</f>
        <v>0</v>
      </c>
      <c r="Q268" s="184">
        <v>0</v>
      </c>
      <c r="R268" s="184">
        <f>Q268*H268</f>
        <v>0</v>
      </c>
      <c r="S268" s="184">
        <v>0</v>
      </c>
      <c r="T268" s="185">
        <f>S268*H268</f>
        <v>0</v>
      </c>
      <c r="U268" s="37"/>
      <c r="V268" s="37"/>
      <c r="W268" s="37"/>
      <c r="X268" s="37"/>
      <c r="Y268" s="37"/>
      <c r="Z268" s="37"/>
      <c r="AA268" s="37"/>
      <c r="AB268" s="37"/>
      <c r="AC268" s="37"/>
      <c r="AD268" s="37"/>
      <c r="AE268" s="37"/>
      <c r="AR268" s="186" t="s">
        <v>135</v>
      </c>
      <c r="AT268" s="186" t="s">
        <v>130</v>
      </c>
      <c r="AU268" s="186" t="s">
        <v>72</v>
      </c>
      <c r="AY268" s="16" t="s">
        <v>136</v>
      </c>
      <c r="BE268" s="187">
        <f>IF(N268="základní",J268,0)</f>
        <v>0</v>
      </c>
      <c r="BF268" s="187">
        <f>IF(N268="snížená",J268,0)</f>
        <v>0</v>
      </c>
      <c r="BG268" s="187">
        <f>IF(N268="zákl. přenesená",J268,0)</f>
        <v>0</v>
      </c>
      <c r="BH268" s="187">
        <f>IF(N268="sníž. přenesená",J268,0)</f>
        <v>0</v>
      </c>
      <c r="BI268" s="187">
        <f>IF(N268="nulová",J268,0)</f>
        <v>0</v>
      </c>
      <c r="BJ268" s="16" t="s">
        <v>80</v>
      </c>
      <c r="BK268" s="187">
        <f>ROUND(I268*H268,2)</f>
        <v>0</v>
      </c>
      <c r="BL268" s="16" t="s">
        <v>135</v>
      </c>
      <c r="BM268" s="186" t="s">
        <v>340</v>
      </c>
    </row>
    <row r="269" s="11" customFormat="1">
      <c r="A269" s="11"/>
      <c r="B269" s="199"/>
      <c r="C269" s="200"/>
      <c r="D269" s="190" t="s">
        <v>137</v>
      </c>
      <c r="E269" s="201" t="s">
        <v>19</v>
      </c>
      <c r="F269" s="202" t="s">
        <v>760</v>
      </c>
      <c r="G269" s="200"/>
      <c r="H269" s="203">
        <v>2</v>
      </c>
      <c r="I269" s="204"/>
      <c r="J269" s="200"/>
      <c r="K269" s="200"/>
      <c r="L269" s="205"/>
      <c r="M269" s="206"/>
      <c r="N269" s="207"/>
      <c r="O269" s="207"/>
      <c r="P269" s="207"/>
      <c r="Q269" s="207"/>
      <c r="R269" s="207"/>
      <c r="S269" s="207"/>
      <c r="T269" s="208"/>
      <c r="U269" s="11"/>
      <c r="V269" s="11"/>
      <c r="W269" s="11"/>
      <c r="X269" s="11"/>
      <c r="Y269" s="11"/>
      <c r="Z269" s="11"/>
      <c r="AA269" s="11"/>
      <c r="AB269" s="11"/>
      <c r="AC269" s="11"/>
      <c r="AD269" s="11"/>
      <c r="AE269" s="11"/>
      <c r="AT269" s="209" t="s">
        <v>137</v>
      </c>
      <c r="AU269" s="209" t="s">
        <v>72</v>
      </c>
      <c r="AV269" s="11" t="s">
        <v>82</v>
      </c>
      <c r="AW269" s="11" t="s">
        <v>33</v>
      </c>
      <c r="AX269" s="11" t="s">
        <v>72</v>
      </c>
      <c r="AY269" s="209" t="s">
        <v>136</v>
      </c>
    </row>
    <row r="270" s="12" customFormat="1">
      <c r="A270" s="12"/>
      <c r="B270" s="210"/>
      <c r="C270" s="211"/>
      <c r="D270" s="190" t="s">
        <v>137</v>
      </c>
      <c r="E270" s="212" t="s">
        <v>19</v>
      </c>
      <c r="F270" s="213" t="s">
        <v>140</v>
      </c>
      <c r="G270" s="211"/>
      <c r="H270" s="214">
        <v>2</v>
      </c>
      <c r="I270" s="215"/>
      <c r="J270" s="211"/>
      <c r="K270" s="211"/>
      <c r="L270" s="216"/>
      <c r="M270" s="217"/>
      <c r="N270" s="218"/>
      <c r="O270" s="218"/>
      <c r="P270" s="218"/>
      <c r="Q270" s="218"/>
      <c r="R270" s="218"/>
      <c r="S270" s="218"/>
      <c r="T270" s="219"/>
      <c r="U270" s="12"/>
      <c r="V270" s="12"/>
      <c r="W270" s="12"/>
      <c r="X270" s="12"/>
      <c r="Y270" s="12"/>
      <c r="Z270" s="12"/>
      <c r="AA270" s="12"/>
      <c r="AB270" s="12"/>
      <c r="AC270" s="12"/>
      <c r="AD270" s="12"/>
      <c r="AE270" s="12"/>
      <c r="AT270" s="220" t="s">
        <v>137</v>
      </c>
      <c r="AU270" s="220" t="s">
        <v>72</v>
      </c>
      <c r="AV270" s="12" t="s">
        <v>135</v>
      </c>
      <c r="AW270" s="12" t="s">
        <v>33</v>
      </c>
      <c r="AX270" s="12" t="s">
        <v>80</v>
      </c>
      <c r="AY270" s="220" t="s">
        <v>136</v>
      </c>
    </row>
    <row r="271" s="2" customFormat="1" ht="16.5" customHeight="1">
      <c r="A271" s="37"/>
      <c r="B271" s="38"/>
      <c r="C271" s="175" t="s">
        <v>249</v>
      </c>
      <c r="D271" s="175" t="s">
        <v>130</v>
      </c>
      <c r="E271" s="176" t="s">
        <v>574</v>
      </c>
      <c r="F271" s="177" t="s">
        <v>575</v>
      </c>
      <c r="G271" s="178" t="s">
        <v>576</v>
      </c>
      <c r="H271" s="179">
        <v>4</v>
      </c>
      <c r="I271" s="180"/>
      <c r="J271" s="181">
        <f>ROUND(I271*H271,2)</f>
        <v>0</v>
      </c>
      <c r="K271" s="177" t="s">
        <v>134</v>
      </c>
      <c r="L271" s="43"/>
      <c r="M271" s="182" t="s">
        <v>19</v>
      </c>
      <c r="N271" s="183" t="s">
        <v>43</v>
      </c>
      <c r="O271" s="83"/>
      <c r="P271" s="184">
        <f>O271*H271</f>
        <v>0</v>
      </c>
      <c r="Q271" s="184">
        <v>0</v>
      </c>
      <c r="R271" s="184">
        <f>Q271*H271</f>
        <v>0</v>
      </c>
      <c r="S271" s="184">
        <v>0</v>
      </c>
      <c r="T271" s="185">
        <f>S271*H271</f>
        <v>0</v>
      </c>
      <c r="U271" s="37"/>
      <c r="V271" s="37"/>
      <c r="W271" s="37"/>
      <c r="X271" s="37"/>
      <c r="Y271" s="37"/>
      <c r="Z271" s="37"/>
      <c r="AA271" s="37"/>
      <c r="AB271" s="37"/>
      <c r="AC271" s="37"/>
      <c r="AD271" s="37"/>
      <c r="AE271" s="37"/>
      <c r="AR271" s="186" t="s">
        <v>135</v>
      </c>
      <c r="AT271" s="186" t="s">
        <v>130</v>
      </c>
      <c r="AU271" s="186" t="s">
        <v>72</v>
      </c>
      <c r="AY271" s="16" t="s">
        <v>136</v>
      </c>
      <c r="BE271" s="187">
        <f>IF(N271="základní",J271,0)</f>
        <v>0</v>
      </c>
      <c r="BF271" s="187">
        <f>IF(N271="snížená",J271,0)</f>
        <v>0</v>
      </c>
      <c r="BG271" s="187">
        <f>IF(N271="zákl. přenesená",J271,0)</f>
        <v>0</v>
      </c>
      <c r="BH271" s="187">
        <f>IF(N271="sníž. přenesená",J271,0)</f>
        <v>0</v>
      </c>
      <c r="BI271" s="187">
        <f>IF(N271="nulová",J271,0)</f>
        <v>0</v>
      </c>
      <c r="BJ271" s="16" t="s">
        <v>80</v>
      </c>
      <c r="BK271" s="187">
        <f>ROUND(I271*H271,2)</f>
        <v>0</v>
      </c>
      <c r="BL271" s="16" t="s">
        <v>135</v>
      </c>
      <c r="BM271" s="186" t="s">
        <v>343</v>
      </c>
    </row>
    <row r="272" s="11" customFormat="1">
      <c r="A272" s="11"/>
      <c r="B272" s="199"/>
      <c r="C272" s="200"/>
      <c r="D272" s="190" t="s">
        <v>137</v>
      </c>
      <c r="E272" s="201" t="s">
        <v>19</v>
      </c>
      <c r="F272" s="202" t="s">
        <v>761</v>
      </c>
      <c r="G272" s="200"/>
      <c r="H272" s="203">
        <v>4</v>
      </c>
      <c r="I272" s="204"/>
      <c r="J272" s="200"/>
      <c r="K272" s="200"/>
      <c r="L272" s="205"/>
      <c r="M272" s="206"/>
      <c r="N272" s="207"/>
      <c r="O272" s="207"/>
      <c r="P272" s="207"/>
      <c r="Q272" s="207"/>
      <c r="R272" s="207"/>
      <c r="S272" s="207"/>
      <c r="T272" s="208"/>
      <c r="U272" s="11"/>
      <c r="V272" s="11"/>
      <c r="W272" s="11"/>
      <c r="X272" s="11"/>
      <c r="Y272" s="11"/>
      <c r="Z272" s="11"/>
      <c r="AA272" s="11"/>
      <c r="AB272" s="11"/>
      <c r="AC272" s="11"/>
      <c r="AD272" s="11"/>
      <c r="AE272" s="11"/>
      <c r="AT272" s="209" t="s">
        <v>137</v>
      </c>
      <c r="AU272" s="209" t="s">
        <v>72</v>
      </c>
      <c r="AV272" s="11" t="s">
        <v>82</v>
      </c>
      <c r="AW272" s="11" t="s">
        <v>33</v>
      </c>
      <c r="AX272" s="11" t="s">
        <v>72</v>
      </c>
      <c r="AY272" s="209" t="s">
        <v>136</v>
      </c>
    </row>
    <row r="273" s="12" customFormat="1">
      <c r="A273" s="12"/>
      <c r="B273" s="210"/>
      <c r="C273" s="211"/>
      <c r="D273" s="190" t="s">
        <v>137</v>
      </c>
      <c r="E273" s="212" t="s">
        <v>19</v>
      </c>
      <c r="F273" s="213" t="s">
        <v>140</v>
      </c>
      <c r="G273" s="211"/>
      <c r="H273" s="214">
        <v>4</v>
      </c>
      <c r="I273" s="215"/>
      <c r="J273" s="211"/>
      <c r="K273" s="211"/>
      <c r="L273" s="216"/>
      <c r="M273" s="217"/>
      <c r="N273" s="218"/>
      <c r="O273" s="218"/>
      <c r="P273" s="218"/>
      <c r="Q273" s="218"/>
      <c r="R273" s="218"/>
      <c r="S273" s="218"/>
      <c r="T273" s="219"/>
      <c r="U273" s="12"/>
      <c r="V273" s="12"/>
      <c r="W273" s="12"/>
      <c r="X273" s="12"/>
      <c r="Y273" s="12"/>
      <c r="Z273" s="12"/>
      <c r="AA273" s="12"/>
      <c r="AB273" s="12"/>
      <c r="AC273" s="12"/>
      <c r="AD273" s="12"/>
      <c r="AE273" s="12"/>
      <c r="AT273" s="220" t="s">
        <v>137</v>
      </c>
      <c r="AU273" s="220" t="s">
        <v>72</v>
      </c>
      <c r="AV273" s="12" t="s">
        <v>135</v>
      </c>
      <c r="AW273" s="12" t="s">
        <v>33</v>
      </c>
      <c r="AX273" s="12" t="s">
        <v>80</v>
      </c>
      <c r="AY273" s="220" t="s">
        <v>136</v>
      </c>
    </row>
    <row r="274" s="2" customFormat="1" ht="16.5" customHeight="1">
      <c r="A274" s="37"/>
      <c r="B274" s="38"/>
      <c r="C274" s="175" t="s">
        <v>344</v>
      </c>
      <c r="D274" s="175" t="s">
        <v>130</v>
      </c>
      <c r="E274" s="176" t="s">
        <v>579</v>
      </c>
      <c r="F274" s="177" t="s">
        <v>580</v>
      </c>
      <c r="G274" s="178" t="s">
        <v>133</v>
      </c>
      <c r="H274" s="179">
        <v>8</v>
      </c>
      <c r="I274" s="180"/>
      <c r="J274" s="181">
        <f>ROUND(I274*H274,2)</f>
        <v>0</v>
      </c>
      <c r="K274" s="177" t="s">
        <v>134</v>
      </c>
      <c r="L274" s="43"/>
      <c r="M274" s="182" t="s">
        <v>19</v>
      </c>
      <c r="N274" s="183" t="s">
        <v>43</v>
      </c>
      <c r="O274" s="83"/>
      <c r="P274" s="184">
        <f>O274*H274</f>
        <v>0</v>
      </c>
      <c r="Q274" s="184">
        <v>0</v>
      </c>
      <c r="R274" s="184">
        <f>Q274*H274</f>
        <v>0</v>
      </c>
      <c r="S274" s="184">
        <v>0</v>
      </c>
      <c r="T274" s="185">
        <f>S274*H274</f>
        <v>0</v>
      </c>
      <c r="U274" s="37"/>
      <c r="V274" s="37"/>
      <c r="W274" s="37"/>
      <c r="X274" s="37"/>
      <c r="Y274" s="37"/>
      <c r="Z274" s="37"/>
      <c r="AA274" s="37"/>
      <c r="AB274" s="37"/>
      <c r="AC274" s="37"/>
      <c r="AD274" s="37"/>
      <c r="AE274" s="37"/>
      <c r="AR274" s="186" t="s">
        <v>135</v>
      </c>
      <c r="AT274" s="186" t="s">
        <v>130</v>
      </c>
      <c r="AU274" s="186" t="s">
        <v>72</v>
      </c>
      <c r="AY274" s="16" t="s">
        <v>136</v>
      </c>
      <c r="BE274" s="187">
        <f>IF(N274="základní",J274,0)</f>
        <v>0</v>
      </c>
      <c r="BF274" s="187">
        <f>IF(N274="snížená",J274,0)</f>
        <v>0</v>
      </c>
      <c r="BG274" s="187">
        <f>IF(N274="zákl. přenesená",J274,0)</f>
        <v>0</v>
      </c>
      <c r="BH274" s="187">
        <f>IF(N274="sníž. přenesená",J274,0)</f>
        <v>0</v>
      </c>
      <c r="BI274" s="187">
        <f>IF(N274="nulová",J274,0)</f>
        <v>0</v>
      </c>
      <c r="BJ274" s="16" t="s">
        <v>80</v>
      </c>
      <c r="BK274" s="187">
        <f>ROUND(I274*H274,2)</f>
        <v>0</v>
      </c>
      <c r="BL274" s="16" t="s">
        <v>135</v>
      </c>
      <c r="BM274" s="186" t="s">
        <v>551</v>
      </c>
    </row>
    <row r="275" s="11" customFormat="1">
      <c r="A275" s="11"/>
      <c r="B275" s="199"/>
      <c r="C275" s="200"/>
      <c r="D275" s="190" t="s">
        <v>137</v>
      </c>
      <c r="E275" s="201" t="s">
        <v>19</v>
      </c>
      <c r="F275" s="202" t="s">
        <v>762</v>
      </c>
      <c r="G275" s="200"/>
      <c r="H275" s="203">
        <v>8</v>
      </c>
      <c r="I275" s="204"/>
      <c r="J275" s="200"/>
      <c r="K275" s="200"/>
      <c r="L275" s="205"/>
      <c r="M275" s="206"/>
      <c r="N275" s="207"/>
      <c r="O275" s="207"/>
      <c r="P275" s="207"/>
      <c r="Q275" s="207"/>
      <c r="R275" s="207"/>
      <c r="S275" s="207"/>
      <c r="T275" s="208"/>
      <c r="U275" s="11"/>
      <c r="V275" s="11"/>
      <c r="W275" s="11"/>
      <c r="X275" s="11"/>
      <c r="Y275" s="11"/>
      <c r="Z275" s="11"/>
      <c r="AA275" s="11"/>
      <c r="AB275" s="11"/>
      <c r="AC275" s="11"/>
      <c r="AD275" s="11"/>
      <c r="AE275" s="11"/>
      <c r="AT275" s="209" t="s">
        <v>137</v>
      </c>
      <c r="AU275" s="209" t="s">
        <v>72</v>
      </c>
      <c r="AV275" s="11" t="s">
        <v>82</v>
      </c>
      <c r="AW275" s="11" t="s">
        <v>33</v>
      </c>
      <c r="AX275" s="11" t="s">
        <v>72</v>
      </c>
      <c r="AY275" s="209" t="s">
        <v>136</v>
      </c>
    </row>
    <row r="276" s="12" customFormat="1">
      <c r="A276" s="12"/>
      <c r="B276" s="210"/>
      <c r="C276" s="211"/>
      <c r="D276" s="190" t="s">
        <v>137</v>
      </c>
      <c r="E276" s="212" t="s">
        <v>19</v>
      </c>
      <c r="F276" s="213" t="s">
        <v>140</v>
      </c>
      <c r="G276" s="211"/>
      <c r="H276" s="214">
        <v>8</v>
      </c>
      <c r="I276" s="215"/>
      <c r="J276" s="211"/>
      <c r="K276" s="211"/>
      <c r="L276" s="216"/>
      <c r="M276" s="217"/>
      <c r="N276" s="218"/>
      <c r="O276" s="218"/>
      <c r="P276" s="218"/>
      <c r="Q276" s="218"/>
      <c r="R276" s="218"/>
      <c r="S276" s="218"/>
      <c r="T276" s="219"/>
      <c r="U276" s="12"/>
      <c r="V276" s="12"/>
      <c r="W276" s="12"/>
      <c r="X276" s="12"/>
      <c r="Y276" s="12"/>
      <c r="Z276" s="12"/>
      <c r="AA276" s="12"/>
      <c r="AB276" s="12"/>
      <c r="AC276" s="12"/>
      <c r="AD276" s="12"/>
      <c r="AE276" s="12"/>
      <c r="AT276" s="220" t="s">
        <v>137</v>
      </c>
      <c r="AU276" s="220" t="s">
        <v>72</v>
      </c>
      <c r="AV276" s="12" t="s">
        <v>135</v>
      </c>
      <c r="AW276" s="12" t="s">
        <v>33</v>
      </c>
      <c r="AX276" s="12" t="s">
        <v>80</v>
      </c>
      <c r="AY276" s="220" t="s">
        <v>136</v>
      </c>
    </row>
    <row r="277" s="2" customFormat="1" ht="16.5" customHeight="1">
      <c r="A277" s="37"/>
      <c r="B277" s="38"/>
      <c r="C277" s="175" t="s">
        <v>253</v>
      </c>
      <c r="D277" s="175" t="s">
        <v>130</v>
      </c>
      <c r="E277" s="176" t="s">
        <v>582</v>
      </c>
      <c r="F277" s="177" t="s">
        <v>583</v>
      </c>
      <c r="G277" s="178" t="s">
        <v>133</v>
      </c>
      <c r="H277" s="179">
        <v>2</v>
      </c>
      <c r="I277" s="180"/>
      <c r="J277" s="181">
        <f>ROUND(I277*H277,2)</f>
        <v>0</v>
      </c>
      <c r="K277" s="177" t="s">
        <v>134</v>
      </c>
      <c r="L277" s="43"/>
      <c r="M277" s="182" t="s">
        <v>19</v>
      </c>
      <c r="N277" s="183" t="s">
        <v>43</v>
      </c>
      <c r="O277" s="83"/>
      <c r="P277" s="184">
        <f>O277*H277</f>
        <v>0</v>
      </c>
      <c r="Q277" s="184">
        <v>0</v>
      </c>
      <c r="R277" s="184">
        <f>Q277*H277</f>
        <v>0</v>
      </c>
      <c r="S277" s="184">
        <v>0</v>
      </c>
      <c r="T277" s="185">
        <f>S277*H277</f>
        <v>0</v>
      </c>
      <c r="U277" s="37"/>
      <c r="V277" s="37"/>
      <c r="W277" s="37"/>
      <c r="X277" s="37"/>
      <c r="Y277" s="37"/>
      <c r="Z277" s="37"/>
      <c r="AA277" s="37"/>
      <c r="AB277" s="37"/>
      <c r="AC277" s="37"/>
      <c r="AD277" s="37"/>
      <c r="AE277" s="37"/>
      <c r="AR277" s="186" t="s">
        <v>135</v>
      </c>
      <c r="AT277" s="186" t="s">
        <v>130</v>
      </c>
      <c r="AU277" s="186" t="s">
        <v>72</v>
      </c>
      <c r="AY277" s="16" t="s">
        <v>136</v>
      </c>
      <c r="BE277" s="187">
        <f>IF(N277="základní",J277,0)</f>
        <v>0</v>
      </c>
      <c r="BF277" s="187">
        <f>IF(N277="snížená",J277,0)</f>
        <v>0</v>
      </c>
      <c r="BG277" s="187">
        <f>IF(N277="zákl. přenesená",J277,0)</f>
        <v>0</v>
      </c>
      <c r="BH277" s="187">
        <f>IF(N277="sníž. přenesená",J277,0)</f>
        <v>0</v>
      </c>
      <c r="BI277" s="187">
        <f>IF(N277="nulová",J277,0)</f>
        <v>0</v>
      </c>
      <c r="BJ277" s="16" t="s">
        <v>80</v>
      </c>
      <c r="BK277" s="187">
        <f>ROUND(I277*H277,2)</f>
        <v>0</v>
      </c>
      <c r="BL277" s="16" t="s">
        <v>135</v>
      </c>
      <c r="BM277" s="186" t="s">
        <v>347</v>
      </c>
    </row>
    <row r="278" s="11" customFormat="1">
      <c r="A278" s="11"/>
      <c r="B278" s="199"/>
      <c r="C278" s="200"/>
      <c r="D278" s="190" t="s">
        <v>137</v>
      </c>
      <c r="E278" s="201" t="s">
        <v>19</v>
      </c>
      <c r="F278" s="202" t="s">
        <v>760</v>
      </c>
      <c r="G278" s="200"/>
      <c r="H278" s="203">
        <v>2</v>
      </c>
      <c r="I278" s="204"/>
      <c r="J278" s="200"/>
      <c r="K278" s="200"/>
      <c r="L278" s="205"/>
      <c r="M278" s="206"/>
      <c r="N278" s="207"/>
      <c r="O278" s="207"/>
      <c r="P278" s="207"/>
      <c r="Q278" s="207"/>
      <c r="R278" s="207"/>
      <c r="S278" s="207"/>
      <c r="T278" s="208"/>
      <c r="U278" s="11"/>
      <c r="V278" s="11"/>
      <c r="W278" s="11"/>
      <c r="X278" s="11"/>
      <c r="Y278" s="11"/>
      <c r="Z278" s="11"/>
      <c r="AA278" s="11"/>
      <c r="AB278" s="11"/>
      <c r="AC278" s="11"/>
      <c r="AD278" s="11"/>
      <c r="AE278" s="11"/>
      <c r="AT278" s="209" t="s">
        <v>137</v>
      </c>
      <c r="AU278" s="209" t="s">
        <v>72</v>
      </c>
      <c r="AV278" s="11" t="s">
        <v>82</v>
      </c>
      <c r="AW278" s="11" t="s">
        <v>33</v>
      </c>
      <c r="AX278" s="11" t="s">
        <v>72</v>
      </c>
      <c r="AY278" s="209" t="s">
        <v>136</v>
      </c>
    </row>
    <row r="279" s="12" customFormat="1">
      <c r="A279" s="12"/>
      <c r="B279" s="210"/>
      <c r="C279" s="211"/>
      <c r="D279" s="190" t="s">
        <v>137</v>
      </c>
      <c r="E279" s="212" t="s">
        <v>19</v>
      </c>
      <c r="F279" s="213" t="s">
        <v>140</v>
      </c>
      <c r="G279" s="211"/>
      <c r="H279" s="214">
        <v>2</v>
      </c>
      <c r="I279" s="215"/>
      <c r="J279" s="211"/>
      <c r="K279" s="211"/>
      <c r="L279" s="216"/>
      <c r="M279" s="217"/>
      <c r="N279" s="218"/>
      <c r="O279" s="218"/>
      <c r="P279" s="218"/>
      <c r="Q279" s="218"/>
      <c r="R279" s="218"/>
      <c r="S279" s="218"/>
      <c r="T279" s="219"/>
      <c r="U279" s="12"/>
      <c r="V279" s="12"/>
      <c r="W279" s="12"/>
      <c r="X279" s="12"/>
      <c r="Y279" s="12"/>
      <c r="Z279" s="12"/>
      <c r="AA279" s="12"/>
      <c r="AB279" s="12"/>
      <c r="AC279" s="12"/>
      <c r="AD279" s="12"/>
      <c r="AE279" s="12"/>
      <c r="AT279" s="220" t="s">
        <v>137</v>
      </c>
      <c r="AU279" s="220" t="s">
        <v>72</v>
      </c>
      <c r="AV279" s="12" t="s">
        <v>135</v>
      </c>
      <c r="AW279" s="12" t="s">
        <v>33</v>
      </c>
      <c r="AX279" s="12" t="s">
        <v>80</v>
      </c>
      <c r="AY279" s="220" t="s">
        <v>136</v>
      </c>
    </row>
    <row r="280" s="2" customFormat="1" ht="16.5" customHeight="1">
      <c r="A280" s="37"/>
      <c r="B280" s="38"/>
      <c r="C280" s="175" t="s">
        <v>353</v>
      </c>
      <c r="D280" s="175" t="s">
        <v>130</v>
      </c>
      <c r="E280" s="176" t="s">
        <v>264</v>
      </c>
      <c r="F280" s="177" t="s">
        <v>265</v>
      </c>
      <c r="G280" s="178" t="s">
        <v>182</v>
      </c>
      <c r="H280" s="179">
        <v>0.158</v>
      </c>
      <c r="I280" s="180"/>
      <c r="J280" s="181">
        <f>ROUND(I280*H280,2)</f>
        <v>0</v>
      </c>
      <c r="K280" s="177" t="s">
        <v>134</v>
      </c>
      <c r="L280" s="43"/>
      <c r="M280" s="182" t="s">
        <v>19</v>
      </c>
      <c r="N280" s="183" t="s">
        <v>43</v>
      </c>
      <c r="O280" s="83"/>
      <c r="P280" s="184">
        <f>O280*H280</f>
        <v>0</v>
      </c>
      <c r="Q280" s="184">
        <v>0</v>
      </c>
      <c r="R280" s="184">
        <f>Q280*H280</f>
        <v>0</v>
      </c>
      <c r="S280" s="184">
        <v>0</v>
      </c>
      <c r="T280" s="185">
        <f>S280*H280</f>
        <v>0</v>
      </c>
      <c r="U280" s="37"/>
      <c r="V280" s="37"/>
      <c r="W280" s="37"/>
      <c r="X280" s="37"/>
      <c r="Y280" s="37"/>
      <c r="Z280" s="37"/>
      <c r="AA280" s="37"/>
      <c r="AB280" s="37"/>
      <c r="AC280" s="37"/>
      <c r="AD280" s="37"/>
      <c r="AE280" s="37"/>
      <c r="AR280" s="186" t="s">
        <v>135</v>
      </c>
      <c r="AT280" s="186" t="s">
        <v>130</v>
      </c>
      <c r="AU280" s="186" t="s">
        <v>72</v>
      </c>
      <c r="AY280" s="16" t="s">
        <v>136</v>
      </c>
      <c r="BE280" s="187">
        <f>IF(N280="základní",J280,0)</f>
        <v>0</v>
      </c>
      <c r="BF280" s="187">
        <f>IF(N280="snížená",J280,0)</f>
        <v>0</v>
      </c>
      <c r="BG280" s="187">
        <f>IF(N280="zákl. přenesená",J280,0)</f>
        <v>0</v>
      </c>
      <c r="BH280" s="187">
        <f>IF(N280="sníž. přenesená",J280,0)</f>
        <v>0</v>
      </c>
      <c r="BI280" s="187">
        <f>IF(N280="nulová",J280,0)</f>
        <v>0</v>
      </c>
      <c r="BJ280" s="16" t="s">
        <v>80</v>
      </c>
      <c r="BK280" s="187">
        <f>ROUND(I280*H280,2)</f>
        <v>0</v>
      </c>
      <c r="BL280" s="16" t="s">
        <v>135</v>
      </c>
      <c r="BM280" s="186" t="s">
        <v>368</v>
      </c>
    </row>
    <row r="281" s="11" customFormat="1">
      <c r="A281" s="11"/>
      <c r="B281" s="199"/>
      <c r="C281" s="200"/>
      <c r="D281" s="190" t="s">
        <v>137</v>
      </c>
      <c r="E281" s="201" t="s">
        <v>19</v>
      </c>
      <c r="F281" s="202" t="s">
        <v>763</v>
      </c>
      <c r="G281" s="200"/>
      <c r="H281" s="203">
        <v>0.158</v>
      </c>
      <c r="I281" s="204"/>
      <c r="J281" s="200"/>
      <c r="K281" s="200"/>
      <c r="L281" s="205"/>
      <c r="M281" s="206"/>
      <c r="N281" s="207"/>
      <c r="O281" s="207"/>
      <c r="P281" s="207"/>
      <c r="Q281" s="207"/>
      <c r="R281" s="207"/>
      <c r="S281" s="207"/>
      <c r="T281" s="208"/>
      <c r="U281" s="11"/>
      <c r="V281" s="11"/>
      <c r="W281" s="11"/>
      <c r="X281" s="11"/>
      <c r="Y281" s="11"/>
      <c r="Z281" s="11"/>
      <c r="AA281" s="11"/>
      <c r="AB281" s="11"/>
      <c r="AC281" s="11"/>
      <c r="AD281" s="11"/>
      <c r="AE281" s="11"/>
      <c r="AT281" s="209" t="s">
        <v>137</v>
      </c>
      <c r="AU281" s="209" t="s">
        <v>72</v>
      </c>
      <c r="AV281" s="11" t="s">
        <v>82</v>
      </c>
      <c r="AW281" s="11" t="s">
        <v>33</v>
      </c>
      <c r="AX281" s="11" t="s">
        <v>72</v>
      </c>
      <c r="AY281" s="209" t="s">
        <v>136</v>
      </c>
    </row>
    <row r="282" s="12" customFormat="1">
      <c r="A282" s="12"/>
      <c r="B282" s="210"/>
      <c r="C282" s="211"/>
      <c r="D282" s="190" t="s">
        <v>137</v>
      </c>
      <c r="E282" s="212" t="s">
        <v>19</v>
      </c>
      <c r="F282" s="213" t="s">
        <v>140</v>
      </c>
      <c r="G282" s="211"/>
      <c r="H282" s="214">
        <v>0.158</v>
      </c>
      <c r="I282" s="215"/>
      <c r="J282" s="211"/>
      <c r="K282" s="211"/>
      <c r="L282" s="216"/>
      <c r="M282" s="217"/>
      <c r="N282" s="218"/>
      <c r="O282" s="218"/>
      <c r="P282" s="218"/>
      <c r="Q282" s="218"/>
      <c r="R282" s="218"/>
      <c r="S282" s="218"/>
      <c r="T282" s="219"/>
      <c r="U282" s="12"/>
      <c r="V282" s="12"/>
      <c r="W282" s="12"/>
      <c r="X282" s="12"/>
      <c r="Y282" s="12"/>
      <c r="Z282" s="12"/>
      <c r="AA282" s="12"/>
      <c r="AB282" s="12"/>
      <c r="AC282" s="12"/>
      <c r="AD282" s="12"/>
      <c r="AE282" s="12"/>
      <c r="AT282" s="220" t="s">
        <v>137</v>
      </c>
      <c r="AU282" s="220" t="s">
        <v>72</v>
      </c>
      <c r="AV282" s="12" t="s">
        <v>135</v>
      </c>
      <c r="AW282" s="12" t="s">
        <v>33</v>
      </c>
      <c r="AX282" s="12" t="s">
        <v>80</v>
      </c>
      <c r="AY282" s="220" t="s">
        <v>136</v>
      </c>
    </row>
    <row r="283" s="2" customFormat="1" ht="16.5" customHeight="1">
      <c r="A283" s="37"/>
      <c r="B283" s="38"/>
      <c r="C283" s="175" t="s">
        <v>258</v>
      </c>
      <c r="D283" s="175" t="s">
        <v>130</v>
      </c>
      <c r="E283" s="176" t="s">
        <v>592</v>
      </c>
      <c r="F283" s="177" t="s">
        <v>593</v>
      </c>
      <c r="G283" s="178" t="s">
        <v>237</v>
      </c>
      <c r="H283" s="179">
        <v>99.700000000000003</v>
      </c>
      <c r="I283" s="180"/>
      <c r="J283" s="181">
        <f>ROUND(I283*H283,2)</f>
        <v>0</v>
      </c>
      <c r="K283" s="177" t="s">
        <v>134</v>
      </c>
      <c r="L283" s="43"/>
      <c r="M283" s="182" t="s">
        <v>19</v>
      </c>
      <c r="N283" s="183" t="s">
        <v>43</v>
      </c>
      <c r="O283" s="83"/>
      <c r="P283" s="184">
        <f>O283*H283</f>
        <v>0</v>
      </c>
      <c r="Q283" s="184">
        <v>0</v>
      </c>
      <c r="R283" s="184">
        <f>Q283*H283</f>
        <v>0</v>
      </c>
      <c r="S283" s="184">
        <v>0</v>
      </c>
      <c r="T283" s="185">
        <f>S283*H283</f>
        <v>0</v>
      </c>
      <c r="U283" s="37"/>
      <c r="V283" s="37"/>
      <c r="W283" s="37"/>
      <c r="X283" s="37"/>
      <c r="Y283" s="37"/>
      <c r="Z283" s="37"/>
      <c r="AA283" s="37"/>
      <c r="AB283" s="37"/>
      <c r="AC283" s="37"/>
      <c r="AD283" s="37"/>
      <c r="AE283" s="37"/>
      <c r="AR283" s="186" t="s">
        <v>135</v>
      </c>
      <c r="AT283" s="186" t="s">
        <v>130</v>
      </c>
      <c r="AU283" s="186" t="s">
        <v>72</v>
      </c>
      <c r="AY283" s="16" t="s">
        <v>136</v>
      </c>
      <c r="BE283" s="187">
        <f>IF(N283="základní",J283,0)</f>
        <v>0</v>
      </c>
      <c r="BF283" s="187">
        <f>IF(N283="snížená",J283,0)</f>
        <v>0</v>
      </c>
      <c r="BG283" s="187">
        <f>IF(N283="zákl. přenesená",J283,0)</f>
        <v>0</v>
      </c>
      <c r="BH283" s="187">
        <f>IF(N283="sníž. přenesená",J283,0)</f>
        <v>0</v>
      </c>
      <c r="BI283" s="187">
        <f>IF(N283="nulová",J283,0)</f>
        <v>0</v>
      </c>
      <c r="BJ283" s="16" t="s">
        <v>80</v>
      </c>
      <c r="BK283" s="187">
        <f>ROUND(I283*H283,2)</f>
        <v>0</v>
      </c>
      <c r="BL283" s="16" t="s">
        <v>135</v>
      </c>
      <c r="BM283" s="186" t="s">
        <v>372</v>
      </c>
    </row>
    <row r="284" s="11" customFormat="1">
      <c r="A284" s="11"/>
      <c r="B284" s="199"/>
      <c r="C284" s="200"/>
      <c r="D284" s="190" t="s">
        <v>137</v>
      </c>
      <c r="E284" s="201" t="s">
        <v>19</v>
      </c>
      <c r="F284" s="202" t="s">
        <v>764</v>
      </c>
      <c r="G284" s="200"/>
      <c r="H284" s="203">
        <v>99.700000000000003</v>
      </c>
      <c r="I284" s="204"/>
      <c r="J284" s="200"/>
      <c r="K284" s="200"/>
      <c r="L284" s="205"/>
      <c r="M284" s="206"/>
      <c r="N284" s="207"/>
      <c r="O284" s="207"/>
      <c r="P284" s="207"/>
      <c r="Q284" s="207"/>
      <c r="R284" s="207"/>
      <c r="S284" s="207"/>
      <c r="T284" s="208"/>
      <c r="U284" s="11"/>
      <c r="V284" s="11"/>
      <c r="W284" s="11"/>
      <c r="X284" s="11"/>
      <c r="Y284" s="11"/>
      <c r="Z284" s="11"/>
      <c r="AA284" s="11"/>
      <c r="AB284" s="11"/>
      <c r="AC284" s="11"/>
      <c r="AD284" s="11"/>
      <c r="AE284" s="11"/>
      <c r="AT284" s="209" t="s">
        <v>137</v>
      </c>
      <c r="AU284" s="209" t="s">
        <v>72</v>
      </c>
      <c r="AV284" s="11" t="s">
        <v>82</v>
      </c>
      <c r="AW284" s="11" t="s">
        <v>33</v>
      </c>
      <c r="AX284" s="11" t="s">
        <v>72</v>
      </c>
      <c r="AY284" s="209" t="s">
        <v>136</v>
      </c>
    </row>
    <row r="285" s="12" customFormat="1">
      <c r="A285" s="12"/>
      <c r="B285" s="210"/>
      <c r="C285" s="211"/>
      <c r="D285" s="190" t="s">
        <v>137</v>
      </c>
      <c r="E285" s="212" t="s">
        <v>19</v>
      </c>
      <c r="F285" s="213" t="s">
        <v>140</v>
      </c>
      <c r="G285" s="211"/>
      <c r="H285" s="214">
        <v>99.700000000000003</v>
      </c>
      <c r="I285" s="215"/>
      <c r="J285" s="211"/>
      <c r="K285" s="211"/>
      <c r="L285" s="216"/>
      <c r="M285" s="217"/>
      <c r="N285" s="218"/>
      <c r="O285" s="218"/>
      <c r="P285" s="218"/>
      <c r="Q285" s="218"/>
      <c r="R285" s="218"/>
      <c r="S285" s="218"/>
      <c r="T285" s="219"/>
      <c r="U285" s="12"/>
      <c r="V285" s="12"/>
      <c r="W285" s="12"/>
      <c r="X285" s="12"/>
      <c r="Y285" s="12"/>
      <c r="Z285" s="12"/>
      <c r="AA285" s="12"/>
      <c r="AB285" s="12"/>
      <c r="AC285" s="12"/>
      <c r="AD285" s="12"/>
      <c r="AE285" s="12"/>
      <c r="AT285" s="220" t="s">
        <v>137</v>
      </c>
      <c r="AU285" s="220" t="s">
        <v>72</v>
      </c>
      <c r="AV285" s="12" t="s">
        <v>135</v>
      </c>
      <c r="AW285" s="12" t="s">
        <v>33</v>
      </c>
      <c r="AX285" s="12" t="s">
        <v>80</v>
      </c>
      <c r="AY285" s="220" t="s">
        <v>136</v>
      </c>
    </row>
    <row r="286" s="2" customFormat="1" ht="16.5" customHeight="1">
      <c r="A286" s="37"/>
      <c r="B286" s="38"/>
      <c r="C286" s="221" t="s">
        <v>365</v>
      </c>
      <c r="D286" s="221" t="s">
        <v>272</v>
      </c>
      <c r="E286" s="222" t="s">
        <v>273</v>
      </c>
      <c r="F286" s="223" t="s">
        <v>274</v>
      </c>
      <c r="G286" s="224" t="s">
        <v>149</v>
      </c>
      <c r="H286" s="225">
        <v>538.56299999999999</v>
      </c>
      <c r="I286" s="226"/>
      <c r="J286" s="227">
        <f>ROUND(I286*H286,2)</f>
        <v>0</v>
      </c>
      <c r="K286" s="223" t="s">
        <v>134</v>
      </c>
      <c r="L286" s="228"/>
      <c r="M286" s="229" t="s">
        <v>19</v>
      </c>
      <c r="N286" s="230" t="s">
        <v>43</v>
      </c>
      <c r="O286" s="83"/>
      <c r="P286" s="184">
        <f>O286*H286</f>
        <v>0</v>
      </c>
      <c r="Q286" s="184">
        <v>0</v>
      </c>
      <c r="R286" s="184">
        <f>Q286*H286</f>
        <v>0</v>
      </c>
      <c r="S286" s="184">
        <v>0</v>
      </c>
      <c r="T286" s="185">
        <f>S286*H286</f>
        <v>0</v>
      </c>
      <c r="U286" s="37"/>
      <c r="V286" s="37"/>
      <c r="W286" s="37"/>
      <c r="X286" s="37"/>
      <c r="Y286" s="37"/>
      <c r="Z286" s="37"/>
      <c r="AA286" s="37"/>
      <c r="AB286" s="37"/>
      <c r="AC286" s="37"/>
      <c r="AD286" s="37"/>
      <c r="AE286" s="37"/>
      <c r="AR286" s="186" t="s">
        <v>174</v>
      </c>
      <c r="AT286" s="186" t="s">
        <v>272</v>
      </c>
      <c r="AU286" s="186" t="s">
        <v>72</v>
      </c>
      <c r="AY286" s="16" t="s">
        <v>136</v>
      </c>
      <c r="BE286" s="187">
        <f>IF(N286="základní",J286,0)</f>
        <v>0</v>
      </c>
      <c r="BF286" s="187">
        <f>IF(N286="snížená",J286,0)</f>
        <v>0</v>
      </c>
      <c r="BG286" s="187">
        <f>IF(N286="zákl. přenesená",J286,0)</f>
        <v>0</v>
      </c>
      <c r="BH286" s="187">
        <f>IF(N286="sníž. přenesená",J286,0)</f>
        <v>0</v>
      </c>
      <c r="BI286" s="187">
        <f>IF(N286="nulová",J286,0)</f>
        <v>0</v>
      </c>
      <c r="BJ286" s="16" t="s">
        <v>80</v>
      </c>
      <c r="BK286" s="187">
        <f>ROUND(I286*H286,2)</f>
        <v>0</v>
      </c>
      <c r="BL286" s="16" t="s">
        <v>135</v>
      </c>
      <c r="BM286" s="186" t="s">
        <v>376</v>
      </c>
    </row>
    <row r="287" s="11" customFormat="1">
      <c r="A287" s="11"/>
      <c r="B287" s="199"/>
      <c r="C287" s="200"/>
      <c r="D287" s="190" t="s">
        <v>137</v>
      </c>
      <c r="E287" s="201" t="s">
        <v>19</v>
      </c>
      <c r="F287" s="202" t="s">
        <v>765</v>
      </c>
      <c r="G287" s="200"/>
      <c r="H287" s="203">
        <v>538.56299999999999</v>
      </c>
      <c r="I287" s="204"/>
      <c r="J287" s="200"/>
      <c r="K287" s="200"/>
      <c r="L287" s="205"/>
      <c r="M287" s="206"/>
      <c r="N287" s="207"/>
      <c r="O287" s="207"/>
      <c r="P287" s="207"/>
      <c r="Q287" s="207"/>
      <c r="R287" s="207"/>
      <c r="S287" s="207"/>
      <c r="T287" s="208"/>
      <c r="U287" s="11"/>
      <c r="V287" s="11"/>
      <c r="W287" s="11"/>
      <c r="X287" s="11"/>
      <c r="Y287" s="11"/>
      <c r="Z287" s="11"/>
      <c r="AA287" s="11"/>
      <c r="AB287" s="11"/>
      <c r="AC287" s="11"/>
      <c r="AD287" s="11"/>
      <c r="AE287" s="11"/>
      <c r="AT287" s="209" t="s">
        <v>137</v>
      </c>
      <c r="AU287" s="209" t="s">
        <v>72</v>
      </c>
      <c r="AV287" s="11" t="s">
        <v>82</v>
      </c>
      <c r="AW287" s="11" t="s">
        <v>33</v>
      </c>
      <c r="AX287" s="11" t="s">
        <v>72</v>
      </c>
      <c r="AY287" s="209" t="s">
        <v>136</v>
      </c>
    </row>
    <row r="288" s="12" customFormat="1">
      <c r="A288" s="12"/>
      <c r="B288" s="210"/>
      <c r="C288" s="211"/>
      <c r="D288" s="190" t="s">
        <v>137</v>
      </c>
      <c r="E288" s="212" t="s">
        <v>19</v>
      </c>
      <c r="F288" s="213" t="s">
        <v>140</v>
      </c>
      <c r="G288" s="211"/>
      <c r="H288" s="214">
        <v>538.56299999999999</v>
      </c>
      <c r="I288" s="215"/>
      <c r="J288" s="211"/>
      <c r="K288" s="211"/>
      <c r="L288" s="216"/>
      <c r="M288" s="217"/>
      <c r="N288" s="218"/>
      <c r="O288" s="218"/>
      <c r="P288" s="218"/>
      <c r="Q288" s="218"/>
      <c r="R288" s="218"/>
      <c r="S288" s="218"/>
      <c r="T288" s="219"/>
      <c r="U288" s="12"/>
      <c r="V288" s="12"/>
      <c r="W288" s="12"/>
      <c r="X288" s="12"/>
      <c r="Y288" s="12"/>
      <c r="Z288" s="12"/>
      <c r="AA288" s="12"/>
      <c r="AB288" s="12"/>
      <c r="AC288" s="12"/>
      <c r="AD288" s="12"/>
      <c r="AE288" s="12"/>
      <c r="AT288" s="220" t="s">
        <v>137</v>
      </c>
      <c r="AU288" s="220" t="s">
        <v>72</v>
      </c>
      <c r="AV288" s="12" t="s">
        <v>135</v>
      </c>
      <c r="AW288" s="12" t="s">
        <v>33</v>
      </c>
      <c r="AX288" s="12" t="s">
        <v>80</v>
      </c>
      <c r="AY288" s="220" t="s">
        <v>136</v>
      </c>
    </row>
    <row r="289" s="2" customFormat="1" ht="16.5" customHeight="1">
      <c r="A289" s="37"/>
      <c r="B289" s="38"/>
      <c r="C289" s="221" t="s">
        <v>261</v>
      </c>
      <c r="D289" s="221" t="s">
        <v>272</v>
      </c>
      <c r="E289" s="222" t="s">
        <v>277</v>
      </c>
      <c r="F289" s="223" t="s">
        <v>278</v>
      </c>
      <c r="G289" s="224" t="s">
        <v>149</v>
      </c>
      <c r="H289" s="225">
        <v>47.018000000000001</v>
      </c>
      <c r="I289" s="226"/>
      <c r="J289" s="227">
        <f>ROUND(I289*H289,2)</f>
        <v>0</v>
      </c>
      <c r="K289" s="223" t="s">
        <v>134</v>
      </c>
      <c r="L289" s="228"/>
      <c r="M289" s="229" t="s">
        <v>19</v>
      </c>
      <c r="N289" s="230" t="s">
        <v>43</v>
      </c>
      <c r="O289" s="83"/>
      <c r="P289" s="184">
        <f>O289*H289</f>
        <v>0</v>
      </c>
      <c r="Q289" s="184">
        <v>0</v>
      </c>
      <c r="R289" s="184">
        <f>Q289*H289</f>
        <v>0</v>
      </c>
      <c r="S289" s="184">
        <v>0</v>
      </c>
      <c r="T289" s="185">
        <f>S289*H289</f>
        <v>0</v>
      </c>
      <c r="U289" s="37"/>
      <c r="V289" s="37"/>
      <c r="W289" s="37"/>
      <c r="X289" s="37"/>
      <c r="Y289" s="37"/>
      <c r="Z289" s="37"/>
      <c r="AA289" s="37"/>
      <c r="AB289" s="37"/>
      <c r="AC289" s="37"/>
      <c r="AD289" s="37"/>
      <c r="AE289" s="37"/>
      <c r="AR289" s="186" t="s">
        <v>174</v>
      </c>
      <c r="AT289" s="186" t="s">
        <v>272</v>
      </c>
      <c r="AU289" s="186" t="s">
        <v>72</v>
      </c>
      <c r="AY289" s="16" t="s">
        <v>136</v>
      </c>
      <c r="BE289" s="187">
        <f>IF(N289="základní",J289,0)</f>
        <v>0</v>
      </c>
      <c r="BF289" s="187">
        <f>IF(N289="snížená",J289,0)</f>
        <v>0</v>
      </c>
      <c r="BG289" s="187">
        <f>IF(N289="zákl. přenesená",J289,0)</f>
        <v>0</v>
      </c>
      <c r="BH289" s="187">
        <f>IF(N289="sníž. přenesená",J289,0)</f>
        <v>0</v>
      </c>
      <c r="BI289" s="187">
        <f>IF(N289="nulová",J289,0)</f>
        <v>0</v>
      </c>
      <c r="BJ289" s="16" t="s">
        <v>80</v>
      </c>
      <c r="BK289" s="187">
        <f>ROUND(I289*H289,2)</f>
        <v>0</v>
      </c>
      <c r="BL289" s="16" t="s">
        <v>135</v>
      </c>
      <c r="BM289" s="186" t="s">
        <v>379</v>
      </c>
    </row>
    <row r="290" s="11" customFormat="1">
      <c r="A290" s="11"/>
      <c r="B290" s="199"/>
      <c r="C290" s="200"/>
      <c r="D290" s="190" t="s">
        <v>137</v>
      </c>
      <c r="E290" s="201" t="s">
        <v>19</v>
      </c>
      <c r="F290" s="202" t="s">
        <v>766</v>
      </c>
      <c r="G290" s="200"/>
      <c r="H290" s="203">
        <v>47.018000000000001</v>
      </c>
      <c r="I290" s="204"/>
      <c r="J290" s="200"/>
      <c r="K290" s="200"/>
      <c r="L290" s="205"/>
      <c r="M290" s="206"/>
      <c r="N290" s="207"/>
      <c r="O290" s="207"/>
      <c r="P290" s="207"/>
      <c r="Q290" s="207"/>
      <c r="R290" s="207"/>
      <c r="S290" s="207"/>
      <c r="T290" s="208"/>
      <c r="U290" s="11"/>
      <c r="V290" s="11"/>
      <c r="W290" s="11"/>
      <c r="X290" s="11"/>
      <c r="Y290" s="11"/>
      <c r="Z290" s="11"/>
      <c r="AA290" s="11"/>
      <c r="AB290" s="11"/>
      <c r="AC290" s="11"/>
      <c r="AD290" s="11"/>
      <c r="AE290" s="11"/>
      <c r="AT290" s="209" t="s">
        <v>137</v>
      </c>
      <c r="AU290" s="209" t="s">
        <v>72</v>
      </c>
      <c r="AV290" s="11" t="s">
        <v>82</v>
      </c>
      <c r="AW290" s="11" t="s">
        <v>33</v>
      </c>
      <c r="AX290" s="11" t="s">
        <v>72</v>
      </c>
      <c r="AY290" s="209" t="s">
        <v>136</v>
      </c>
    </row>
    <row r="291" s="12" customFormat="1">
      <c r="A291" s="12"/>
      <c r="B291" s="210"/>
      <c r="C291" s="211"/>
      <c r="D291" s="190" t="s">
        <v>137</v>
      </c>
      <c r="E291" s="212" t="s">
        <v>19</v>
      </c>
      <c r="F291" s="213" t="s">
        <v>140</v>
      </c>
      <c r="G291" s="211"/>
      <c r="H291" s="214">
        <v>47.018000000000001</v>
      </c>
      <c r="I291" s="215"/>
      <c r="J291" s="211"/>
      <c r="K291" s="211"/>
      <c r="L291" s="216"/>
      <c r="M291" s="217"/>
      <c r="N291" s="218"/>
      <c r="O291" s="218"/>
      <c r="P291" s="218"/>
      <c r="Q291" s="218"/>
      <c r="R291" s="218"/>
      <c r="S291" s="218"/>
      <c r="T291" s="219"/>
      <c r="U291" s="12"/>
      <c r="V291" s="12"/>
      <c r="W291" s="12"/>
      <c r="X291" s="12"/>
      <c r="Y291" s="12"/>
      <c r="Z291" s="12"/>
      <c r="AA291" s="12"/>
      <c r="AB291" s="12"/>
      <c r="AC291" s="12"/>
      <c r="AD291" s="12"/>
      <c r="AE291" s="12"/>
      <c r="AT291" s="220" t="s">
        <v>137</v>
      </c>
      <c r="AU291" s="220" t="s">
        <v>72</v>
      </c>
      <c r="AV291" s="12" t="s">
        <v>135</v>
      </c>
      <c r="AW291" s="12" t="s">
        <v>33</v>
      </c>
      <c r="AX291" s="12" t="s">
        <v>80</v>
      </c>
      <c r="AY291" s="220" t="s">
        <v>136</v>
      </c>
    </row>
    <row r="292" s="2" customFormat="1" ht="33" customHeight="1">
      <c r="A292" s="37"/>
      <c r="B292" s="38"/>
      <c r="C292" s="175" t="s">
        <v>373</v>
      </c>
      <c r="D292" s="175" t="s">
        <v>130</v>
      </c>
      <c r="E292" s="176" t="s">
        <v>282</v>
      </c>
      <c r="F292" s="177" t="s">
        <v>283</v>
      </c>
      <c r="G292" s="178" t="s">
        <v>149</v>
      </c>
      <c r="H292" s="179">
        <v>585.58100000000002</v>
      </c>
      <c r="I292" s="180"/>
      <c r="J292" s="181">
        <f>ROUND(I292*H292,2)</f>
        <v>0</v>
      </c>
      <c r="K292" s="177" t="s">
        <v>134</v>
      </c>
      <c r="L292" s="43"/>
      <c r="M292" s="182" t="s">
        <v>19</v>
      </c>
      <c r="N292" s="183" t="s">
        <v>43</v>
      </c>
      <c r="O292" s="83"/>
      <c r="P292" s="184">
        <f>O292*H292</f>
        <v>0</v>
      </c>
      <c r="Q292" s="184">
        <v>0</v>
      </c>
      <c r="R292" s="184">
        <f>Q292*H292</f>
        <v>0</v>
      </c>
      <c r="S292" s="184">
        <v>0</v>
      </c>
      <c r="T292" s="185">
        <f>S292*H292</f>
        <v>0</v>
      </c>
      <c r="U292" s="37"/>
      <c r="V292" s="37"/>
      <c r="W292" s="37"/>
      <c r="X292" s="37"/>
      <c r="Y292" s="37"/>
      <c r="Z292" s="37"/>
      <c r="AA292" s="37"/>
      <c r="AB292" s="37"/>
      <c r="AC292" s="37"/>
      <c r="AD292" s="37"/>
      <c r="AE292" s="37"/>
      <c r="AR292" s="186" t="s">
        <v>135</v>
      </c>
      <c r="AT292" s="186" t="s">
        <v>130</v>
      </c>
      <c r="AU292" s="186" t="s">
        <v>72</v>
      </c>
      <c r="AY292" s="16" t="s">
        <v>136</v>
      </c>
      <c r="BE292" s="187">
        <f>IF(N292="základní",J292,0)</f>
        <v>0</v>
      </c>
      <c r="BF292" s="187">
        <f>IF(N292="snížená",J292,0)</f>
        <v>0</v>
      </c>
      <c r="BG292" s="187">
        <f>IF(N292="zákl. přenesená",J292,0)</f>
        <v>0</v>
      </c>
      <c r="BH292" s="187">
        <f>IF(N292="sníž. přenesená",J292,0)</f>
        <v>0</v>
      </c>
      <c r="BI292" s="187">
        <f>IF(N292="nulová",J292,0)</f>
        <v>0</v>
      </c>
      <c r="BJ292" s="16" t="s">
        <v>80</v>
      </c>
      <c r="BK292" s="187">
        <f>ROUND(I292*H292,2)</f>
        <v>0</v>
      </c>
      <c r="BL292" s="16" t="s">
        <v>135</v>
      </c>
      <c r="BM292" s="186" t="s">
        <v>383</v>
      </c>
    </row>
    <row r="293" s="11" customFormat="1">
      <c r="A293" s="11"/>
      <c r="B293" s="199"/>
      <c r="C293" s="200"/>
      <c r="D293" s="190" t="s">
        <v>137</v>
      </c>
      <c r="E293" s="201" t="s">
        <v>19</v>
      </c>
      <c r="F293" s="202" t="s">
        <v>767</v>
      </c>
      <c r="G293" s="200"/>
      <c r="H293" s="203">
        <v>585.58100000000002</v>
      </c>
      <c r="I293" s="204"/>
      <c r="J293" s="200"/>
      <c r="K293" s="200"/>
      <c r="L293" s="205"/>
      <c r="M293" s="206"/>
      <c r="N293" s="207"/>
      <c r="O293" s="207"/>
      <c r="P293" s="207"/>
      <c r="Q293" s="207"/>
      <c r="R293" s="207"/>
      <c r="S293" s="207"/>
      <c r="T293" s="208"/>
      <c r="U293" s="11"/>
      <c r="V293" s="11"/>
      <c r="W293" s="11"/>
      <c r="X293" s="11"/>
      <c r="Y293" s="11"/>
      <c r="Z293" s="11"/>
      <c r="AA293" s="11"/>
      <c r="AB293" s="11"/>
      <c r="AC293" s="11"/>
      <c r="AD293" s="11"/>
      <c r="AE293" s="11"/>
      <c r="AT293" s="209" t="s">
        <v>137</v>
      </c>
      <c r="AU293" s="209" t="s">
        <v>72</v>
      </c>
      <c r="AV293" s="11" t="s">
        <v>82</v>
      </c>
      <c r="AW293" s="11" t="s">
        <v>33</v>
      </c>
      <c r="AX293" s="11" t="s">
        <v>72</v>
      </c>
      <c r="AY293" s="209" t="s">
        <v>136</v>
      </c>
    </row>
    <row r="294" s="12" customFormat="1">
      <c r="A294" s="12"/>
      <c r="B294" s="210"/>
      <c r="C294" s="211"/>
      <c r="D294" s="190" t="s">
        <v>137</v>
      </c>
      <c r="E294" s="212" t="s">
        <v>19</v>
      </c>
      <c r="F294" s="213" t="s">
        <v>140</v>
      </c>
      <c r="G294" s="211"/>
      <c r="H294" s="214">
        <v>585.58100000000002</v>
      </c>
      <c r="I294" s="215"/>
      <c r="J294" s="211"/>
      <c r="K294" s="211"/>
      <c r="L294" s="216"/>
      <c r="M294" s="217"/>
      <c r="N294" s="218"/>
      <c r="O294" s="218"/>
      <c r="P294" s="218"/>
      <c r="Q294" s="218"/>
      <c r="R294" s="218"/>
      <c r="S294" s="218"/>
      <c r="T294" s="219"/>
      <c r="U294" s="12"/>
      <c r="V294" s="12"/>
      <c r="W294" s="12"/>
      <c r="X294" s="12"/>
      <c r="Y294" s="12"/>
      <c r="Z294" s="12"/>
      <c r="AA294" s="12"/>
      <c r="AB294" s="12"/>
      <c r="AC294" s="12"/>
      <c r="AD294" s="12"/>
      <c r="AE294" s="12"/>
      <c r="AT294" s="220" t="s">
        <v>137</v>
      </c>
      <c r="AU294" s="220" t="s">
        <v>72</v>
      </c>
      <c r="AV294" s="12" t="s">
        <v>135</v>
      </c>
      <c r="AW294" s="12" t="s">
        <v>33</v>
      </c>
      <c r="AX294" s="12" t="s">
        <v>80</v>
      </c>
      <c r="AY294" s="220" t="s">
        <v>136</v>
      </c>
    </row>
    <row r="295" s="2" customFormat="1" ht="16.5" customHeight="1">
      <c r="A295" s="37"/>
      <c r="B295" s="38"/>
      <c r="C295" s="175" t="s">
        <v>266</v>
      </c>
      <c r="D295" s="175" t="s">
        <v>130</v>
      </c>
      <c r="E295" s="176" t="s">
        <v>288</v>
      </c>
      <c r="F295" s="177" t="s">
        <v>289</v>
      </c>
      <c r="G295" s="178" t="s">
        <v>149</v>
      </c>
      <c r="H295" s="179">
        <v>95.629000000000005</v>
      </c>
      <c r="I295" s="180"/>
      <c r="J295" s="181">
        <f>ROUND(I295*H295,2)</f>
        <v>0</v>
      </c>
      <c r="K295" s="177" t="s">
        <v>134</v>
      </c>
      <c r="L295" s="43"/>
      <c r="M295" s="182" t="s">
        <v>19</v>
      </c>
      <c r="N295" s="183" t="s">
        <v>43</v>
      </c>
      <c r="O295" s="83"/>
      <c r="P295" s="184">
        <f>O295*H295</f>
        <v>0</v>
      </c>
      <c r="Q295" s="184">
        <v>0</v>
      </c>
      <c r="R295" s="184">
        <f>Q295*H295</f>
        <v>0</v>
      </c>
      <c r="S295" s="184">
        <v>0</v>
      </c>
      <c r="T295" s="185">
        <f>S295*H295</f>
        <v>0</v>
      </c>
      <c r="U295" s="37"/>
      <c r="V295" s="37"/>
      <c r="W295" s="37"/>
      <c r="X295" s="37"/>
      <c r="Y295" s="37"/>
      <c r="Z295" s="37"/>
      <c r="AA295" s="37"/>
      <c r="AB295" s="37"/>
      <c r="AC295" s="37"/>
      <c r="AD295" s="37"/>
      <c r="AE295" s="37"/>
      <c r="AR295" s="186" t="s">
        <v>135</v>
      </c>
      <c r="AT295" s="186" t="s">
        <v>130</v>
      </c>
      <c r="AU295" s="186" t="s">
        <v>72</v>
      </c>
      <c r="AY295" s="16" t="s">
        <v>136</v>
      </c>
      <c r="BE295" s="187">
        <f>IF(N295="základní",J295,0)</f>
        <v>0</v>
      </c>
      <c r="BF295" s="187">
        <f>IF(N295="snížená",J295,0)</f>
        <v>0</v>
      </c>
      <c r="BG295" s="187">
        <f>IF(N295="zákl. přenesená",J295,0)</f>
        <v>0</v>
      </c>
      <c r="BH295" s="187">
        <f>IF(N295="sníž. přenesená",J295,0)</f>
        <v>0</v>
      </c>
      <c r="BI295" s="187">
        <f>IF(N295="nulová",J295,0)</f>
        <v>0</v>
      </c>
      <c r="BJ295" s="16" t="s">
        <v>80</v>
      </c>
      <c r="BK295" s="187">
        <f>ROUND(I295*H295,2)</f>
        <v>0</v>
      </c>
      <c r="BL295" s="16" t="s">
        <v>135</v>
      </c>
      <c r="BM295" s="186" t="s">
        <v>386</v>
      </c>
    </row>
    <row r="296" s="11" customFormat="1">
      <c r="A296" s="11"/>
      <c r="B296" s="199"/>
      <c r="C296" s="200"/>
      <c r="D296" s="190" t="s">
        <v>137</v>
      </c>
      <c r="E296" s="201" t="s">
        <v>19</v>
      </c>
      <c r="F296" s="202" t="s">
        <v>768</v>
      </c>
      <c r="G296" s="200"/>
      <c r="H296" s="203">
        <v>32.460000000000001</v>
      </c>
      <c r="I296" s="204"/>
      <c r="J296" s="200"/>
      <c r="K296" s="200"/>
      <c r="L296" s="205"/>
      <c r="M296" s="206"/>
      <c r="N296" s="207"/>
      <c r="O296" s="207"/>
      <c r="P296" s="207"/>
      <c r="Q296" s="207"/>
      <c r="R296" s="207"/>
      <c r="S296" s="207"/>
      <c r="T296" s="208"/>
      <c r="U296" s="11"/>
      <c r="V296" s="11"/>
      <c r="W296" s="11"/>
      <c r="X296" s="11"/>
      <c r="Y296" s="11"/>
      <c r="Z296" s="11"/>
      <c r="AA296" s="11"/>
      <c r="AB296" s="11"/>
      <c r="AC296" s="11"/>
      <c r="AD296" s="11"/>
      <c r="AE296" s="11"/>
      <c r="AT296" s="209" t="s">
        <v>137</v>
      </c>
      <c r="AU296" s="209" t="s">
        <v>72</v>
      </c>
      <c r="AV296" s="11" t="s">
        <v>82</v>
      </c>
      <c r="AW296" s="11" t="s">
        <v>33</v>
      </c>
      <c r="AX296" s="11" t="s">
        <v>72</v>
      </c>
      <c r="AY296" s="209" t="s">
        <v>136</v>
      </c>
    </row>
    <row r="297" s="11" customFormat="1">
      <c r="A297" s="11"/>
      <c r="B297" s="199"/>
      <c r="C297" s="200"/>
      <c r="D297" s="190" t="s">
        <v>137</v>
      </c>
      <c r="E297" s="201" t="s">
        <v>19</v>
      </c>
      <c r="F297" s="202" t="s">
        <v>769</v>
      </c>
      <c r="G297" s="200"/>
      <c r="H297" s="203">
        <v>63.168999999999997</v>
      </c>
      <c r="I297" s="204"/>
      <c r="J297" s="200"/>
      <c r="K297" s="200"/>
      <c r="L297" s="205"/>
      <c r="M297" s="206"/>
      <c r="N297" s="207"/>
      <c r="O297" s="207"/>
      <c r="P297" s="207"/>
      <c r="Q297" s="207"/>
      <c r="R297" s="207"/>
      <c r="S297" s="207"/>
      <c r="T297" s="208"/>
      <c r="U297" s="11"/>
      <c r="V297" s="11"/>
      <c r="W297" s="11"/>
      <c r="X297" s="11"/>
      <c r="Y297" s="11"/>
      <c r="Z297" s="11"/>
      <c r="AA297" s="11"/>
      <c r="AB297" s="11"/>
      <c r="AC297" s="11"/>
      <c r="AD297" s="11"/>
      <c r="AE297" s="11"/>
      <c r="AT297" s="209" t="s">
        <v>137</v>
      </c>
      <c r="AU297" s="209" t="s">
        <v>72</v>
      </c>
      <c r="AV297" s="11" t="s">
        <v>82</v>
      </c>
      <c r="AW297" s="11" t="s">
        <v>33</v>
      </c>
      <c r="AX297" s="11" t="s">
        <v>72</v>
      </c>
      <c r="AY297" s="209" t="s">
        <v>136</v>
      </c>
    </row>
    <row r="298" s="12" customFormat="1">
      <c r="A298" s="12"/>
      <c r="B298" s="210"/>
      <c r="C298" s="211"/>
      <c r="D298" s="190" t="s">
        <v>137</v>
      </c>
      <c r="E298" s="212" t="s">
        <v>19</v>
      </c>
      <c r="F298" s="213" t="s">
        <v>140</v>
      </c>
      <c r="G298" s="211"/>
      <c r="H298" s="214">
        <v>95.629000000000005</v>
      </c>
      <c r="I298" s="215"/>
      <c r="J298" s="211"/>
      <c r="K298" s="211"/>
      <c r="L298" s="216"/>
      <c r="M298" s="217"/>
      <c r="N298" s="218"/>
      <c r="O298" s="218"/>
      <c r="P298" s="218"/>
      <c r="Q298" s="218"/>
      <c r="R298" s="218"/>
      <c r="S298" s="218"/>
      <c r="T298" s="219"/>
      <c r="U298" s="12"/>
      <c r="V298" s="12"/>
      <c r="W298" s="12"/>
      <c r="X298" s="12"/>
      <c r="Y298" s="12"/>
      <c r="Z298" s="12"/>
      <c r="AA298" s="12"/>
      <c r="AB298" s="12"/>
      <c r="AC298" s="12"/>
      <c r="AD298" s="12"/>
      <c r="AE298" s="12"/>
      <c r="AT298" s="220" t="s">
        <v>137</v>
      </c>
      <c r="AU298" s="220" t="s">
        <v>72</v>
      </c>
      <c r="AV298" s="12" t="s">
        <v>135</v>
      </c>
      <c r="AW298" s="12" t="s">
        <v>33</v>
      </c>
      <c r="AX298" s="12" t="s">
        <v>80</v>
      </c>
      <c r="AY298" s="220" t="s">
        <v>136</v>
      </c>
    </row>
    <row r="299" s="2" customFormat="1" ht="37.8" customHeight="1">
      <c r="A299" s="37"/>
      <c r="B299" s="38"/>
      <c r="C299" s="175" t="s">
        <v>380</v>
      </c>
      <c r="D299" s="175" t="s">
        <v>130</v>
      </c>
      <c r="E299" s="176" t="s">
        <v>293</v>
      </c>
      <c r="F299" s="177" t="s">
        <v>294</v>
      </c>
      <c r="G299" s="178" t="s">
        <v>149</v>
      </c>
      <c r="H299" s="179">
        <v>95.629000000000005</v>
      </c>
      <c r="I299" s="180"/>
      <c r="J299" s="181">
        <f>ROUND(I299*H299,2)</f>
        <v>0</v>
      </c>
      <c r="K299" s="177" t="s">
        <v>134</v>
      </c>
      <c r="L299" s="43"/>
      <c r="M299" s="182" t="s">
        <v>19</v>
      </c>
      <c r="N299" s="183" t="s">
        <v>43</v>
      </c>
      <c r="O299" s="83"/>
      <c r="P299" s="184">
        <f>O299*H299</f>
        <v>0</v>
      </c>
      <c r="Q299" s="184">
        <v>0</v>
      </c>
      <c r="R299" s="184">
        <f>Q299*H299</f>
        <v>0</v>
      </c>
      <c r="S299" s="184">
        <v>0</v>
      </c>
      <c r="T299" s="185">
        <f>S299*H299</f>
        <v>0</v>
      </c>
      <c r="U299" s="37"/>
      <c r="V299" s="37"/>
      <c r="W299" s="37"/>
      <c r="X299" s="37"/>
      <c r="Y299" s="37"/>
      <c r="Z299" s="37"/>
      <c r="AA299" s="37"/>
      <c r="AB299" s="37"/>
      <c r="AC299" s="37"/>
      <c r="AD299" s="37"/>
      <c r="AE299" s="37"/>
      <c r="AR299" s="186" t="s">
        <v>135</v>
      </c>
      <c r="AT299" s="186" t="s">
        <v>130</v>
      </c>
      <c r="AU299" s="186" t="s">
        <v>72</v>
      </c>
      <c r="AY299" s="16" t="s">
        <v>136</v>
      </c>
      <c r="BE299" s="187">
        <f>IF(N299="základní",J299,0)</f>
        <v>0</v>
      </c>
      <c r="BF299" s="187">
        <f>IF(N299="snížená",J299,0)</f>
        <v>0</v>
      </c>
      <c r="BG299" s="187">
        <f>IF(N299="zákl. přenesená",J299,0)</f>
        <v>0</v>
      </c>
      <c r="BH299" s="187">
        <f>IF(N299="sníž. přenesená",J299,0)</f>
        <v>0</v>
      </c>
      <c r="BI299" s="187">
        <f>IF(N299="nulová",J299,0)</f>
        <v>0</v>
      </c>
      <c r="BJ299" s="16" t="s">
        <v>80</v>
      </c>
      <c r="BK299" s="187">
        <f>ROUND(I299*H299,2)</f>
        <v>0</v>
      </c>
      <c r="BL299" s="16" t="s">
        <v>135</v>
      </c>
      <c r="BM299" s="186" t="s">
        <v>390</v>
      </c>
    </row>
    <row r="300" s="11" customFormat="1">
      <c r="A300" s="11"/>
      <c r="B300" s="199"/>
      <c r="C300" s="200"/>
      <c r="D300" s="190" t="s">
        <v>137</v>
      </c>
      <c r="E300" s="201" t="s">
        <v>19</v>
      </c>
      <c r="F300" s="202" t="s">
        <v>770</v>
      </c>
      <c r="G300" s="200"/>
      <c r="H300" s="203">
        <v>32.460000000000001</v>
      </c>
      <c r="I300" s="204"/>
      <c r="J300" s="200"/>
      <c r="K300" s="200"/>
      <c r="L300" s="205"/>
      <c r="M300" s="206"/>
      <c r="N300" s="207"/>
      <c r="O300" s="207"/>
      <c r="P300" s="207"/>
      <c r="Q300" s="207"/>
      <c r="R300" s="207"/>
      <c r="S300" s="207"/>
      <c r="T300" s="208"/>
      <c r="U300" s="11"/>
      <c r="V300" s="11"/>
      <c r="W300" s="11"/>
      <c r="X300" s="11"/>
      <c r="Y300" s="11"/>
      <c r="Z300" s="11"/>
      <c r="AA300" s="11"/>
      <c r="AB300" s="11"/>
      <c r="AC300" s="11"/>
      <c r="AD300" s="11"/>
      <c r="AE300" s="11"/>
      <c r="AT300" s="209" t="s">
        <v>137</v>
      </c>
      <c r="AU300" s="209" t="s">
        <v>72</v>
      </c>
      <c r="AV300" s="11" t="s">
        <v>82</v>
      </c>
      <c r="AW300" s="11" t="s">
        <v>33</v>
      </c>
      <c r="AX300" s="11" t="s">
        <v>72</v>
      </c>
      <c r="AY300" s="209" t="s">
        <v>136</v>
      </c>
    </row>
    <row r="301" s="11" customFormat="1">
      <c r="A301" s="11"/>
      <c r="B301" s="199"/>
      <c r="C301" s="200"/>
      <c r="D301" s="190" t="s">
        <v>137</v>
      </c>
      <c r="E301" s="201" t="s">
        <v>19</v>
      </c>
      <c r="F301" s="202" t="s">
        <v>771</v>
      </c>
      <c r="G301" s="200"/>
      <c r="H301" s="203">
        <v>63.168999999999997</v>
      </c>
      <c r="I301" s="204"/>
      <c r="J301" s="200"/>
      <c r="K301" s="200"/>
      <c r="L301" s="205"/>
      <c r="M301" s="206"/>
      <c r="N301" s="207"/>
      <c r="O301" s="207"/>
      <c r="P301" s="207"/>
      <c r="Q301" s="207"/>
      <c r="R301" s="207"/>
      <c r="S301" s="207"/>
      <c r="T301" s="208"/>
      <c r="U301" s="11"/>
      <c r="V301" s="11"/>
      <c r="W301" s="11"/>
      <c r="X301" s="11"/>
      <c r="Y301" s="11"/>
      <c r="Z301" s="11"/>
      <c r="AA301" s="11"/>
      <c r="AB301" s="11"/>
      <c r="AC301" s="11"/>
      <c r="AD301" s="11"/>
      <c r="AE301" s="11"/>
      <c r="AT301" s="209" t="s">
        <v>137</v>
      </c>
      <c r="AU301" s="209" t="s">
        <v>72</v>
      </c>
      <c r="AV301" s="11" t="s">
        <v>82</v>
      </c>
      <c r="AW301" s="11" t="s">
        <v>33</v>
      </c>
      <c r="AX301" s="11" t="s">
        <v>72</v>
      </c>
      <c r="AY301" s="209" t="s">
        <v>136</v>
      </c>
    </row>
    <row r="302" s="12" customFormat="1">
      <c r="A302" s="12"/>
      <c r="B302" s="210"/>
      <c r="C302" s="211"/>
      <c r="D302" s="190" t="s">
        <v>137</v>
      </c>
      <c r="E302" s="212" t="s">
        <v>19</v>
      </c>
      <c r="F302" s="213" t="s">
        <v>140</v>
      </c>
      <c r="G302" s="211"/>
      <c r="H302" s="214">
        <v>95.629000000000005</v>
      </c>
      <c r="I302" s="215"/>
      <c r="J302" s="211"/>
      <c r="K302" s="211"/>
      <c r="L302" s="216"/>
      <c r="M302" s="217"/>
      <c r="N302" s="218"/>
      <c r="O302" s="218"/>
      <c r="P302" s="218"/>
      <c r="Q302" s="218"/>
      <c r="R302" s="218"/>
      <c r="S302" s="218"/>
      <c r="T302" s="219"/>
      <c r="U302" s="12"/>
      <c r="V302" s="12"/>
      <c r="W302" s="12"/>
      <c r="X302" s="12"/>
      <c r="Y302" s="12"/>
      <c r="Z302" s="12"/>
      <c r="AA302" s="12"/>
      <c r="AB302" s="12"/>
      <c r="AC302" s="12"/>
      <c r="AD302" s="12"/>
      <c r="AE302" s="12"/>
      <c r="AT302" s="220" t="s">
        <v>137</v>
      </c>
      <c r="AU302" s="220" t="s">
        <v>72</v>
      </c>
      <c r="AV302" s="12" t="s">
        <v>135</v>
      </c>
      <c r="AW302" s="12" t="s">
        <v>33</v>
      </c>
      <c r="AX302" s="12" t="s">
        <v>80</v>
      </c>
      <c r="AY302" s="220" t="s">
        <v>136</v>
      </c>
    </row>
    <row r="303" s="2" customFormat="1" ht="16.5" customHeight="1">
      <c r="A303" s="37"/>
      <c r="B303" s="38"/>
      <c r="C303" s="175" t="s">
        <v>269</v>
      </c>
      <c r="D303" s="175" t="s">
        <v>130</v>
      </c>
      <c r="E303" s="176" t="s">
        <v>307</v>
      </c>
      <c r="F303" s="177" t="s">
        <v>308</v>
      </c>
      <c r="G303" s="178" t="s">
        <v>149</v>
      </c>
      <c r="H303" s="179">
        <v>32.460000000000001</v>
      </c>
      <c r="I303" s="180"/>
      <c r="J303" s="181">
        <f>ROUND(I303*H303,2)</f>
        <v>0</v>
      </c>
      <c r="K303" s="177" t="s">
        <v>134</v>
      </c>
      <c r="L303" s="43"/>
      <c r="M303" s="182" t="s">
        <v>19</v>
      </c>
      <c r="N303" s="183" t="s">
        <v>43</v>
      </c>
      <c r="O303" s="83"/>
      <c r="P303" s="184">
        <f>O303*H303</f>
        <v>0</v>
      </c>
      <c r="Q303" s="184">
        <v>0</v>
      </c>
      <c r="R303" s="184">
        <f>Q303*H303</f>
        <v>0</v>
      </c>
      <c r="S303" s="184">
        <v>0</v>
      </c>
      <c r="T303" s="185">
        <f>S303*H303</f>
        <v>0</v>
      </c>
      <c r="U303" s="37"/>
      <c r="V303" s="37"/>
      <c r="W303" s="37"/>
      <c r="X303" s="37"/>
      <c r="Y303" s="37"/>
      <c r="Z303" s="37"/>
      <c r="AA303" s="37"/>
      <c r="AB303" s="37"/>
      <c r="AC303" s="37"/>
      <c r="AD303" s="37"/>
      <c r="AE303" s="37"/>
      <c r="AR303" s="186" t="s">
        <v>135</v>
      </c>
      <c r="AT303" s="186" t="s">
        <v>130</v>
      </c>
      <c r="AU303" s="186" t="s">
        <v>72</v>
      </c>
      <c r="AY303" s="16" t="s">
        <v>136</v>
      </c>
      <c r="BE303" s="187">
        <f>IF(N303="základní",J303,0)</f>
        <v>0</v>
      </c>
      <c r="BF303" s="187">
        <f>IF(N303="snížená",J303,0)</f>
        <v>0</v>
      </c>
      <c r="BG303" s="187">
        <f>IF(N303="zákl. přenesená",J303,0)</f>
        <v>0</v>
      </c>
      <c r="BH303" s="187">
        <f>IF(N303="sníž. přenesená",J303,0)</f>
        <v>0</v>
      </c>
      <c r="BI303" s="187">
        <f>IF(N303="nulová",J303,0)</f>
        <v>0</v>
      </c>
      <c r="BJ303" s="16" t="s">
        <v>80</v>
      </c>
      <c r="BK303" s="187">
        <f>ROUND(I303*H303,2)</f>
        <v>0</v>
      </c>
      <c r="BL303" s="16" t="s">
        <v>135</v>
      </c>
      <c r="BM303" s="186" t="s">
        <v>588</v>
      </c>
    </row>
    <row r="304" s="11" customFormat="1">
      <c r="A304" s="11"/>
      <c r="B304" s="199"/>
      <c r="C304" s="200"/>
      <c r="D304" s="190" t="s">
        <v>137</v>
      </c>
      <c r="E304" s="201" t="s">
        <v>19</v>
      </c>
      <c r="F304" s="202" t="s">
        <v>772</v>
      </c>
      <c r="G304" s="200"/>
      <c r="H304" s="203">
        <v>32.460000000000001</v>
      </c>
      <c r="I304" s="204"/>
      <c r="J304" s="200"/>
      <c r="K304" s="200"/>
      <c r="L304" s="205"/>
      <c r="M304" s="206"/>
      <c r="N304" s="207"/>
      <c r="O304" s="207"/>
      <c r="P304" s="207"/>
      <c r="Q304" s="207"/>
      <c r="R304" s="207"/>
      <c r="S304" s="207"/>
      <c r="T304" s="208"/>
      <c r="U304" s="11"/>
      <c r="V304" s="11"/>
      <c r="W304" s="11"/>
      <c r="X304" s="11"/>
      <c r="Y304" s="11"/>
      <c r="Z304" s="11"/>
      <c r="AA304" s="11"/>
      <c r="AB304" s="11"/>
      <c r="AC304" s="11"/>
      <c r="AD304" s="11"/>
      <c r="AE304" s="11"/>
      <c r="AT304" s="209" t="s">
        <v>137</v>
      </c>
      <c r="AU304" s="209" t="s">
        <v>72</v>
      </c>
      <c r="AV304" s="11" t="s">
        <v>82</v>
      </c>
      <c r="AW304" s="11" t="s">
        <v>33</v>
      </c>
      <c r="AX304" s="11" t="s">
        <v>72</v>
      </c>
      <c r="AY304" s="209" t="s">
        <v>136</v>
      </c>
    </row>
    <row r="305" s="12" customFormat="1">
      <c r="A305" s="12"/>
      <c r="B305" s="210"/>
      <c r="C305" s="211"/>
      <c r="D305" s="190" t="s">
        <v>137</v>
      </c>
      <c r="E305" s="212" t="s">
        <v>19</v>
      </c>
      <c r="F305" s="213" t="s">
        <v>140</v>
      </c>
      <c r="G305" s="211"/>
      <c r="H305" s="214">
        <v>32.460000000000001</v>
      </c>
      <c r="I305" s="215"/>
      <c r="J305" s="211"/>
      <c r="K305" s="211"/>
      <c r="L305" s="216"/>
      <c r="M305" s="217"/>
      <c r="N305" s="218"/>
      <c r="O305" s="218"/>
      <c r="P305" s="218"/>
      <c r="Q305" s="218"/>
      <c r="R305" s="218"/>
      <c r="S305" s="218"/>
      <c r="T305" s="219"/>
      <c r="U305" s="12"/>
      <c r="V305" s="12"/>
      <c r="W305" s="12"/>
      <c r="X305" s="12"/>
      <c r="Y305" s="12"/>
      <c r="Z305" s="12"/>
      <c r="AA305" s="12"/>
      <c r="AB305" s="12"/>
      <c r="AC305" s="12"/>
      <c r="AD305" s="12"/>
      <c r="AE305" s="12"/>
      <c r="AT305" s="220" t="s">
        <v>137</v>
      </c>
      <c r="AU305" s="220" t="s">
        <v>72</v>
      </c>
      <c r="AV305" s="12" t="s">
        <v>135</v>
      </c>
      <c r="AW305" s="12" t="s">
        <v>33</v>
      </c>
      <c r="AX305" s="12" t="s">
        <v>80</v>
      </c>
      <c r="AY305" s="220" t="s">
        <v>136</v>
      </c>
    </row>
    <row r="306" s="2" customFormat="1" ht="16.5" customHeight="1">
      <c r="A306" s="37"/>
      <c r="B306" s="38"/>
      <c r="C306" s="175" t="s">
        <v>387</v>
      </c>
      <c r="D306" s="175" t="s">
        <v>130</v>
      </c>
      <c r="E306" s="176" t="s">
        <v>204</v>
      </c>
      <c r="F306" s="177" t="s">
        <v>205</v>
      </c>
      <c r="G306" s="178" t="s">
        <v>149</v>
      </c>
      <c r="H306" s="179">
        <v>0.155</v>
      </c>
      <c r="I306" s="180"/>
      <c r="J306" s="181">
        <f>ROUND(I306*H306,2)</f>
        <v>0</v>
      </c>
      <c r="K306" s="177" t="s">
        <v>134</v>
      </c>
      <c r="L306" s="43"/>
      <c r="M306" s="182" t="s">
        <v>19</v>
      </c>
      <c r="N306" s="183" t="s">
        <v>43</v>
      </c>
      <c r="O306" s="83"/>
      <c r="P306" s="184">
        <f>O306*H306</f>
        <v>0</v>
      </c>
      <c r="Q306" s="184">
        <v>0</v>
      </c>
      <c r="R306" s="184">
        <f>Q306*H306</f>
        <v>0</v>
      </c>
      <c r="S306" s="184">
        <v>0</v>
      </c>
      <c r="T306" s="185">
        <f>S306*H306</f>
        <v>0</v>
      </c>
      <c r="U306" s="37"/>
      <c r="V306" s="37"/>
      <c r="W306" s="37"/>
      <c r="X306" s="37"/>
      <c r="Y306" s="37"/>
      <c r="Z306" s="37"/>
      <c r="AA306" s="37"/>
      <c r="AB306" s="37"/>
      <c r="AC306" s="37"/>
      <c r="AD306" s="37"/>
      <c r="AE306" s="37"/>
      <c r="AR306" s="186" t="s">
        <v>135</v>
      </c>
      <c r="AT306" s="186" t="s">
        <v>130</v>
      </c>
      <c r="AU306" s="186" t="s">
        <v>72</v>
      </c>
      <c r="AY306" s="16" t="s">
        <v>136</v>
      </c>
      <c r="BE306" s="187">
        <f>IF(N306="základní",J306,0)</f>
        <v>0</v>
      </c>
      <c r="BF306" s="187">
        <f>IF(N306="snížená",J306,0)</f>
        <v>0</v>
      </c>
      <c r="BG306" s="187">
        <f>IF(N306="zákl. přenesená",J306,0)</f>
        <v>0</v>
      </c>
      <c r="BH306" s="187">
        <f>IF(N306="sníž. přenesená",J306,0)</f>
        <v>0</v>
      </c>
      <c r="BI306" s="187">
        <f>IF(N306="nulová",J306,0)</f>
        <v>0</v>
      </c>
      <c r="BJ306" s="16" t="s">
        <v>80</v>
      </c>
      <c r="BK306" s="187">
        <f>ROUND(I306*H306,2)</f>
        <v>0</v>
      </c>
      <c r="BL306" s="16" t="s">
        <v>135</v>
      </c>
      <c r="BM306" s="186" t="s">
        <v>590</v>
      </c>
    </row>
    <row r="307" s="11" customFormat="1">
      <c r="A307" s="11"/>
      <c r="B307" s="199"/>
      <c r="C307" s="200"/>
      <c r="D307" s="190" t="s">
        <v>137</v>
      </c>
      <c r="E307" s="201" t="s">
        <v>19</v>
      </c>
      <c r="F307" s="202" t="s">
        <v>773</v>
      </c>
      <c r="G307" s="200"/>
      <c r="H307" s="203">
        <v>0.155</v>
      </c>
      <c r="I307" s="204"/>
      <c r="J307" s="200"/>
      <c r="K307" s="200"/>
      <c r="L307" s="205"/>
      <c r="M307" s="206"/>
      <c r="N307" s="207"/>
      <c r="O307" s="207"/>
      <c r="P307" s="207"/>
      <c r="Q307" s="207"/>
      <c r="R307" s="207"/>
      <c r="S307" s="207"/>
      <c r="T307" s="208"/>
      <c r="U307" s="11"/>
      <c r="V307" s="11"/>
      <c r="W307" s="11"/>
      <c r="X307" s="11"/>
      <c r="Y307" s="11"/>
      <c r="Z307" s="11"/>
      <c r="AA307" s="11"/>
      <c r="AB307" s="11"/>
      <c r="AC307" s="11"/>
      <c r="AD307" s="11"/>
      <c r="AE307" s="11"/>
      <c r="AT307" s="209" t="s">
        <v>137</v>
      </c>
      <c r="AU307" s="209" t="s">
        <v>72</v>
      </c>
      <c r="AV307" s="11" t="s">
        <v>82</v>
      </c>
      <c r="AW307" s="11" t="s">
        <v>33</v>
      </c>
      <c r="AX307" s="11" t="s">
        <v>72</v>
      </c>
      <c r="AY307" s="209" t="s">
        <v>136</v>
      </c>
    </row>
    <row r="308" s="12" customFormat="1">
      <c r="A308" s="12"/>
      <c r="B308" s="210"/>
      <c r="C308" s="211"/>
      <c r="D308" s="190" t="s">
        <v>137</v>
      </c>
      <c r="E308" s="212" t="s">
        <v>19</v>
      </c>
      <c r="F308" s="213" t="s">
        <v>140</v>
      </c>
      <c r="G308" s="211"/>
      <c r="H308" s="214">
        <v>0.155</v>
      </c>
      <c r="I308" s="215"/>
      <c r="J308" s="211"/>
      <c r="K308" s="211"/>
      <c r="L308" s="216"/>
      <c r="M308" s="217"/>
      <c r="N308" s="218"/>
      <c r="O308" s="218"/>
      <c r="P308" s="218"/>
      <c r="Q308" s="218"/>
      <c r="R308" s="218"/>
      <c r="S308" s="218"/>
      <c r="T308" s="219"/>
      <c r="U308" s="12"/>
      <c r="V308" s="12"/>
      <c r="W308" s="12"/>
      <c r="X308" s="12"/>
      <c r="Y308" s="12"/>
      <c r="Z308" s="12"/>
      <c r="AA308" s="12"/>
      <c r="AB308" s="12"/>
      <c r="AC308" s="12"/>
      <c r="AD308" s="12"/>
      <c r="AE308" s="12"/>
      <c r="AT308" s="220" t="s">
        <v>137</v>
      </c>
      <c r="AU308" s="220" t="s">
        <v>72</v>
      </c>
      <c r="AV308" s="12" t="s">
        <v>135</v>
      </c>
      <c r="AW308" s="12" t="s">
        <v>33</v>
      </c>
      <c r="AX308" s="12" t="s">
        <v>80</v>
      </c>
      <c r="AY308" s="220" t="s">
        <v>136</v>
      </c>
    </row>
    <row r="309" s="2" customFormat="1" ht="37.8" customHeight="1">
      <c r="A309" s="37"/>
      <c r="B309" s="38"/>
      <c r="C309" s="175" t="s">
        <v>275</v>
      </c>
      <c r="D309" s="175" t="s">
        <v>130</v>
      </c>
      <c r="E309" s="176" t="s">
        <v>315</v>
      </c>
      <c r="F309" s="177" t="s">
        <v>316</v>
      </c>
      <c r="G309" s="178" t="s">
        <v>133</v>
      </c>
      <c r="H309" s="179">
        <v>1</v>
      </c>
      <c r="I309" s="180"/>
      <c r="J309" s="181">
        <f>ROUND(I309*H309,2)</f>
        <v>0</v>
      </c>
      <c r="K309" s="177" t="s">
        <v>134</v>
      </c>
      <c r="L309" s="43"/>
      <c r="M309" s="182" t="s">
        <v>19</v>
      </c>
      <c r="N309" s="183" t="s">
        <v>43</v>
      </c>
      <c r="O309" s="83"/>
      <c r="P309" s="184">
        <f>O309*H309</f>
        <v>0</v>
      </c>
      <c r="Q309" s="184">
        <v>0</v>
      </c>
      <c r="R309" s="184">
        <f>Q309*H309</f>
        <v>0</v>
      </c>
      <c r="S309" s="184">
        <v>0</v>
      </c>
      <c r="T309" s="185">
        <f>S309*H309</f>
        <v>0</v>
      </c>
      <c r="U309" s="37"/>
      <c r="V309" s="37"/>
      <c r="W309" s="37"/>
      <c r="X309" s="37"/>
      <c r="Y309" s="37"/>
      <c r="Z309" s="37"/>
      <c r="AA309" s="37"/>
      <c r="AB309" s="37"/>
      <c r="AC309" s="37"/>
      <c r="AD309" s="37"/>
      <c r="AE309" s="37"/>
      <c r="AR309" s="186" t="s">
        <v>135</v>
      </c>
      <c r="AT309" s="186" t="s">
        <v>130</v>
      </c>
      <c r="AU309" s="186" t="s">
        <v>72</v>
      </c>
      <c r="AY309" s="16" t="s">
        <v>136</v>
      </c>
      <c r="BE309" s="187">
        <f>IF(N309="základní",J309,0)</f>
        <v>0</v>
      </c>
      <c r="BF309" s="187">
        <f>IF(N309="snížená",J309,0)</f>
        <v>0</v>
      </c>
      <c r="BG309" s="187">
        <f>IF(N309="zákl. přenesená",J309,0)</f>
        <v>0</v>
      </c>
      <c r="BH309" s="187">
        <f>IF(N309="sníž. přenesená",J309,0)</f>
        <v>0</v>
      </c>
      <c r="BI309" s="187">
        <f>IF(N309="nulová",J309,0)</f>
        <v>0</v>
      </c>
      <c r="BJ309" s="16" t="s">
        <v>80</v>
      </c>
      <c r="BK309" s="187">
        <f>ROUND(I309*H309,2)</f>
        <v>0</v>
      </c>
      <c r="BL309" s="16" t="s">
        <v>135</v>
      </c>
      <c r="BM309" s="186" t="s">
        <v>594</v>
      </c>
    </row>
    <row r="310" s="11" customFormat="1">
      <c r="A310" s="11"/>
      <c r="B310" s="199"/>
      <c r="C310" s="200"/>
      <c r="D310" s="190" t="s">
        <v>137</v>
      </c>
      <c r="E310" s="201" t="s">
        <v>19</v>
      </c>
      <c r="F310" s="202" t="s">
        <v>618</v>
      </c>
      <c r="G310" s="200"/>
      <c r="H310" s="203">
        <v>1</v>
      </c>
      <c r="I310" s="204"/>
      <c r="J310" s="200"/>
      <c r="K310" s="200"/>
      <c r="L310" s="205"/>
      <c r="M310" s="206"/>
      <c r="N310" s="207"/>
      <c r="O310" s="207"/>
      <c r="P310" s="207"/>
      <c r="Q310" s="207"/>
      <c r="R310" s="207"/>
      <c r="S310" s="207"/>
      <c r="T310" s="208"/>
      <c r="U310" s="11"/>
      <c r="V310" s="11"/>
      <c r="W310" s="11"/>
      <c r="X310" s="11"/>
      <c r="Y310" s="11"/>
      <c r="Z310" s="11"/>
      <c r="AA310" s="11"/>
      <c r="AB310" s="11"/>
      <c r="AC310" s="11"/>
      <c r="AD310" s="11"/>
      <c r="AE310" s="11"/>
      <c r="AT310" s="209" t="s">
        <v>137</v>
      </c>
      <c r="AU310" s="209" t="s">
        <v>72</v>
      </c>
      <c r="AV310" s="11" t="s">
        <v>82</v>
      </c>
      <c r="AW310" s="11" t="s">
        <v>33</v>
      </c>
      <c r="AX310" s="11" t="s">
        <v>72</v>
      </c>
      <c r="AY310" s="209" t="s">
        <v>136</v>
      </c>
    </row>
    <row r="311" s="12" customFormat="1">
      <c r="A311" s="12"/>
      <c r="B311" s="210"/>
      <c r="C311" s="211"/>
      <c r="D311" s="190" t="s">
        <v>137</v>
      </c>
      <c r="E311" s="212" t="s">
        <v>19</v>
      </c>
      <c r="F311" s="213" t="s">
        <v>140</v>
      </c>
      <c r="G311" s="211"/>
      <c r="H311" s="214">
        <v>1</v>
      </c>
      <c r="I311" s="215"/>
      <c r="J311" s="211"/>
      <c r="K311" s="211"/>
      <c r="L311" s="216"/>
      <c r="M311" s="217"/>
      <c r="N311" s="218"/>
      <c r="O311" s="218"/>
      <c r="P311" s="218"/>
      <c r="Q311" s="218"/>
      <c r="R311" s="218"/>
      <c r="S311" s="218"/>
      <c r="T311" s="219"/>
      <c r="U311" s="12"/>
      <c r="V311" s="12"/>
      <c r="W311" s="12"/>
      <c r="X311" s="12"/>
      <c r="Y311" s="12"/>
      <c r="Z311" s="12"/>
      <c r="AA311" s="12"/>
      <c r="AB311" s="12"/>
      <c r="AC311" s="12"/>
      <c r="AD311" s="12"/>
      <c r="AE311" s="12"/>
      <c r="AT311" s="220" t="s">
        <v>137</v>
      </c>
      <c r="AU311" s="220" t="s">
        <v>72</v>
      </c>
      <c r="AV311" s="12" t="s">
        <v>135</v>
      </c>
      <c r="AW311" s="12" t="s">
        <v>33</v>
      </c>
      <c r="AX311" s="12" t="s">
        <v>80</v>
      </c>
      <c r="AY311" s="220" t="s">
        <v>136</v>
      </c>
    </row>
    <row r="312" s="2" customFormat="1" ht="16.5" customHeight="1">
      <c r="A312" s="37"/>
      <c r="B312" s="38"/>
      <c r="C312" s="175" t="s">
        <v>397</v>
      </c>
      <c r="D312" s="175" t="s">
        <v>130</v>
      </c>
      <c r="E312" s="176" t="s">
        <v>319</v>
      </c>
      <c r="F312" s="177" t="s">
        <v>320</v>
      </c>
      <c r="G312" s="178" t="s">
        <v>149</v>
      </c>
      <c r="H312" s="179">
        <v>0.155</v>
      </c>
      <c r="I312" s="180"/>
      <c r="J312" s="181">
        <f>ROUND(I312*H312,2)</f>
        <v>0</v>
      </c>
      <c r="K312" s="177" t="s">
        <v>134</v>
      </c>
      <c r="L312" s="43"/>
      <c r="M312" s="182" t="s">
        <v>19</v>
      </c>
      <c r="N312" s="183" t="s">
        <v>43</v>
      </c>
      <c r="O312" s="83"/>
      <c r="P312" s="184">
        <f>O312*H312</f>
        <v>0</v>
      </c>
      <c r="Q312" s="184">
        <v>0</v>
      </c>
      <c r="R312" s="184">
        <f>Q312*H312</f>
        <v>0</v>
      </c>
      <c r="S312" s="184">
        <v>0</v>
      </c>
      <c r="T312" s="185">
        <f>S312*H312</f>
        <v>0</v>
      </c>
      <c r="U312" s="37"/>
      <c r="V312" s="37"/>
      <c r="W312" s="37"/>
      <c r="X312" s="37"/>
      <c r="Y312" s="37"/>
      <c r="Z312" s="37"/>
      <c r="AA312" s="37"/>
      <c r="AB312" s="37"/>
      <c r="AC312" s="37"/>
      <c r="AD312" s="37"/>
      <c r="AE312" s="37"/>
      <c r="AR312" s="186" t="s">
        <v>135</v>
      </c>
      <c r="AT312" s="186" t="s">
        <v>130</v>
      </c>
      <c r="AU312" s="186" t="s">
        <v>72</v>
      </c>
      <c r="AY312" s="16" t="s">
        <v>136</v>
      </c>
      <c r="BE312" s="187">
        <f>IF(N312="základní",J312,0)</f>
        <v>0</v>
      </c>
      <c r="BF312" s="187">
        <f>IF(N312="snížená",J312,0)</f>
        <v>0</v>
      </c>
      <c r="BG312" s="187">
        <f>IF(N312="zákl. přenesená",J312,0)</f>
        <v>0</v>
      </c>
      <c r="BH312" s="187">
        <f>IF(N312="sníž. přenesená",J312,0)</f>
        <v>0</v>
      </c>
      <c r="BI312" s="187">
        <f>IF(N312="nulová",J312,0)</f>
        <v>0</v>
      </c>
      <c r="BJ312" s="16" t="s">
        <v>80</v>
      </c>
      <c r="BK312" s="187">
        <f>ROUND(I312*H312,2)</f>
        <v>0</v>
      </c>
      <c r="BL312" s="16" t="s">
        <v>135</v>
      </c>
      <c r="BM312" s="186" t="s">
        <v>595</v>
      </c>
    </row>
    <row r="313" s="10" customFormat="1">
      <c r="A313" s="10"/>
      <c r="B313" s="188"/>
      <c r="C313" s="189"/>
      <c r="D313" s="190" t="s">
        <v>137</v>
      </c>
      <c r="E313" s="191" t="s">
        <v>19</v>
      </c>
      <c r="F313" s="192" t="s">
        <v>322</v>
      </c>
      <c r="G313" s="189"/>
      <c r="H313" s="191" t="s">
        <v>19</v>
      </c>
      <c r="I313" s="193"/>
      <c r="J313" s="189"/>
      <c r="K313" s="189"/>
      <c r="L313" s="194"/>
      <c r="M313" s="195"/>
      <c r="N313" s="196"/>
      <c r="O313" s="196"/>
      <c r="P313" s="196"/>
      <c r="Q313" s="196"/>
      <c r="R313" s="196"/>
      <c r="S313" s="196"/>
      <c r="T313" s="197"/>
      <c r="U313" s="10"/>
      <c r="V313" s="10"/>
      <c r="W313" s="10"/>
      <c r="X313" s="10"/>
      <c r="Y313" s="10"/>
      <c r="Z313" s="10"/>
      <c r="AA313" s="10"/>
      <c r="AB313" s="10"/>
      <c r="AC313" s="10"/>
      <c r="AD313" s="10"/>
      <c r="AE313" s="10"/>
      <c r="AT313" s="198" t="s">
        <v>137</v>
      </c>
      <c r="AU313" s="198" t="s">
        <v>72</v>
      </c>
      <c r="AV313" s="10" t="s">
        <v>80</v>
      </c>
      <c r="AW313" s="10" t="s">
        <v>33</v>
      </c>
      <c r="AX313" s="10" t="s">
        <v>72</v>
      </c>
      <c r="AY313" s="198" t="s">
        <v>136</v>
      </c>
    </row>
    <row r="314" s="11" customFormat="1">
      <c r="A314" s="11"/>
      <c r="B314" s="199"/>
      <c r="C314" s="200"/>
      <c r="D314" s="190" t="s">
        <v>137</v>
      </c>
      <c r="E314" s="201" t="s">
        <v>19</v>
      </c>
      <c r="F314" s="202" t="s">
        <v>773</v>
      </c>
      <c r="G314" s="200"/>
      <c r="H314" s="203">
        <v>0.155</v>
      </c>
      <c r="I314" s="204"/>
      <c r="J314" s="200"/>
      <c r="K314" s="200"/>
      <c r="L314" s="205"/>
      <c r="M314" s="206"/>
      <c r="N314" s="207"/>
      <c r="O314" s="207"/>
      <c r="P314" s="207"/>
      <c r="Q314" s="207"/>
      <c r="R314" s="207"/>
      <c r="S314" s="207"/>
      <c r="T314" s="208"/>
      <c r="U314" s="11"/>
      <c r="V314" s="11"/>
      <c r="W314" s="11"/>
      <c r="X314" s="11"/>
      <c r="Y314" s="11"/>
      <c r="Z314" s="11"/>
      <c r="AA314" s="11"/>
      <c r="AB314" s="11"/>
      <c r="AC314" s="11"/>
      <c r="AD314" s="11"/>
      <c r="AE314" s="11"/>
      <c r="AT314" s="209" t="s">
        <v>137</v>
      </c>
      <c r="AU314" s="209" t="s">
        <v>72</v>
      </c>
      <c r="AV314" s="11" t="s">
        <v>82</v>
      </c>
      <c r="AW314" s="11" t="s">
        <v>33</v>
      </c>
      <c r="AX314" s="11" t="s">
        <v>72</v>
      </c>
      <c r="AY314" s="209" t="s">
        <v>136</v>
      </c>
    </row>
    <row r="315" s="12" customFormat="1">
      <c r="A315" s="12"/>
      <c r="B315" s="210"/>
      <c r="C315" s="211"/>
      <c r="D315" s="190" t="s">
        <v>137</v>
      </c>
      <c r="E315" s="212" t="s">
        <v>19</v>
      </c>
      <c r="F315" s="213" t="s">
        <v>140</v>
      </c>
      <c r="G315" s="211"/>
      <c r="H315" s="214">
        <v>0.155</v>
      </c>
      <c r="I315" s="215"/>
      <c r="J315" s="211"/>
      <c r="K315" s="211"/>
      <c r="L315" s="216"/>
      <c r="M315" s="217"/>
      <c r="N315" s="218"/>
      <c r="O315" s="218"/>
      <c r="P315" s="218"/>
      <c r="Q315" s="218"/>
      <c r="R315" s="218"/>
      <c r="S315" s="218"/>
      <c r="T315" s="219"/>
      <c r="U315" s="12"/>
      <c r="V315" s="12"/>
      <c r="W315" s="12"/>
      <c r="X315" s="12"/>
      <c r="Y315" s="12"/>
      <c r="Z315" s="12"/>
      <c r="AA315" s="12"/>
      <c r="AB315" s="12"/>
      <c r="AC315" s="12"/>
      <c r="AD315" s="12"/>
      <c r="AE315" s="12"/>
      <c r="AT315" s="220" t="s">
        <v>137</v>
      </c>
      <c r="AU315" s="220" t="s">
        <v>72</v>
      </c>
      <c r="AV315" s="12" t="s">
        <v>135</v>
      </c>
      <c r="AW315" s="12" t="s">
        <v>33</v>
      </c>
      <c r="AX315" s="12" t="s">
        <v>80</v>
      </c>
      <c r="AY315" s="220" t="s">
        <v>136</v>
      </c>
    </row>
    <row r="316" s="2" customFormat="1" ht="16.5" customHeight="1">
      <c r="A316" s="37"/>
      <c r="B316" s="38"/>
      <c r="C316" s="175" t="s">
        <v>279</v>
      </c>
      <c r="D316" s="175" t="s">
        <v>130</v>
      </c>
      <c r="E316" s="176" t="s">
        <v>622</v>
      </c>
      <c r="F316" s="177" t="s">
        <v>623</v>
      </c>
      <c r="G316" s="178" t="s">
        <v>133</v>
      </c>
      <c r="H316" s="179">
        <v>4</v>
      </c>
      <c r="I316" s="180"/>
      <c r="J316" s="181">
        <f>ROUND(I316*H316,2)</f>
        <v>0</v>
      </c>
      <c r="K316" s="177" t="s">
        <v>134</v>
      </c>
      <c r="L316" s="43"/>
      <c r="M316" s="182" t="s">
        <v>19</v>
      </c>
      <c r="N316" s="183" t="s">
        <v>43</v>
      </c>
      <c r="O316" s="83"/>
      <c r="P316" s="184">
        <f>O316*H316</f>
        <v>0</v>
      </c>
      <c r="Q316" s="184">
        <v>0</v>
      </c>
      <c r="R316" s="184">
        <f>Q316*H316</f>
        <v>0</v>
      </c>
      <c r="S316" s="184">
        <v>0</v>
      </c>
      <c r="T316" s="185">
        <f>S316*H316</f>
        <v>0</v>
      </c>
      <c r="U316" s="37"/>
      <c r="V316" s="37"/>
      <c r="W316" s="37"/>
      <c r="X316" s="37"/>
      <c r="Y316" s="37"/>
      <c r="Z316" s="37"/>
      <c r="AA316" s="37"/>
      <c r="AB316" s="37"/>
      <c r="AC316" s="37"/>
      <c r="AD316" s="37"/>
      <c r="AE316" s="37"/>
      <c r="AR316" s="186" t="s">
        <v>135</v>
      </c>
      <c r="AT316" s="186" t="s">
        <v>130</v>
      </c>
      <c r="AU316" s="186" t="s">
        <v>72</v>
      </c>
      <c r="AY316" s="16" t="s">
        <v>136</v>
      </c>
      <c r="BE316" s="187">
        <f>IF(N316="základní",J316,0)</f>
        <v>0</v>
      </c>
      <c r="BF316" s="187">
        <f>IF(N316="snížená",J316,0)</f>
        <v>0</v>
      </c>
      <c r="BG316" s="187">
        <f>IF(N316="zákl. přenesená",J316,0)</f>
        <v>0</v>
      </c>
      <c r="BH316" s="187">
        <f>IF(N316="sníž. přenesená",J316,0)</f>
        <v>0</v>
      </c>
      <c r="BI316" s="187">
        <f>IF(N316="nulová",J316,0)</f>
        <v>0</v>
      </c>
      <c r="BJ316" s="16" t="s">
        <v>80</v>
      </c>
      <c r="BK316" s="187">
        <f>ROUND(I316*H316,2)</f>
        <v>0</v>
      </c>
      <c r="BL316" s="16" t="s">
        <v>135</v>
      </c>
      <c r="BM316" s="186" t="s">
        <v>596</v>
      </c>
    </row>
    <row r="317" s="11" customFormat="1">
      <c r="A317" s="11"/>
      <c r="B317" s="199"/>
      <c r="C317" s="200"/>
      <c r="D317" s="190" t="s">
        <v>137</v>
      </c>
      <c r="E317" s="201" t="s">
        <v>19</v>
      </c>
      <c r="F317" s="202" t="s">
        <v>774</v>
      </c>
      <c r="G317" s="200"/>
      <c r="H317" s="203">
        <v>4</v>
      </c>
      <c r="I317" s="204"/>
      <c r="J317" s="200"/>
      <c r="K317" s="200"/>
      <c r="L317" s="205"/>
      <c r="M317" s="206"/>
      <c r="N317" s="207"/>
      <c r="O317" s="207"/>
      <c r="P317" s="207"/>
      <c r="Q317" s="207"/>
      <c r="R317" s="207"/>
      <c r="S317" s="207"/>
      <c r="T317" s="208"/>
      <c r="U317" s="11"/>
      <c r="V317" s="11"/>
      <c r="W317" s="11"/>
      <c r="X317" s="11"/>
      <c r="Y317" s="11"/>
      <c r="Z317" s="11"/>
      <c r="AA317" s="11"/>
      <c r="AB317" s="11"/>
      <c r="AC317" s="11"/>
      <c r="AD317" s="11"/>
      <c r="AE317" s="11"/>
      <c r="AT317" s="209" t="s">
        <v>137</v>
      </c>
      <c r="AU317" s="209" t="s">
        <v>72</v>
      </c>
      <c r="AV317" s="11" t="s">
        <v>82</v>
      </c>
      <c r="AW317" s="11" t="s">
        <v>33</v>
      </c>
      <c r="AX317" s="11" t="s">
        <v>72</v>
      </c>
      <c r="AY317" s="209" t="s">
        <v>136</v>
      </c>
    </row>
    <row r="318" s="12" customFormat="1">
      <c r="A318" s="12"/>
      <c r="B318" s="210"/>
      <c r="C318" s="211"/>
      <c r="D318" s="190" t="s">
        <v>137</v>
      </c>
      <c r="E318" s="212" t="s">
        <v>19</v>
      </c>
      <c r="F318" s="213" t="s">
        <v>140</v>
      </c>
      <c r="G318" s="211"/>
      <c r="H318" s="214">
        <v>4</v>
      </c>
      <c r="I318" s="215"/>
      <c r="J318" s="211"/>
      <c r="K318" s="211"/>
      <c r="L318" s="216"/>
      <c r="M318" s="217"/>
      <c r="N318" s="218"/>
      <c r="O318" s="218"/>
      <c r="P318" s="218"/>
      <c r="Q318" s="218"/>
      <c r="R318" s="218"/>
      <c r="S318" s="218"/>
      <c r="T318" s="219"/>
      <c r="U318" s="12"/>
      <c r="V318" s="12"/>
      <c r="W318" s="12"/>
      <c r="X318" s="12"/>
      <c r="Y318" s="12"/>
      <c r="Z318" s="12"/>
      <c r="AA318" s="12"/>
      <c r="AB318" s="12"/>
      <c r="AC318" s="12"/>
      <c r="AD318" s="12"/>
      <c r="AE318" s="12"/>
      <c r="AT318" s="220" t="s">
        <v>137</v>
      </c>
      <c r="AU318" s="220" t="s">
        <v>72</v>
      </c>
      <c r="AV318" s="12" t="s">
        <v>135</v>
      </c>
      <c r="AW318" s="12" t="s">
        <v>33</v>
      </c>
      <c r="AX318" s="12" t="s">
        <v>80</v>
      </c>
      <c r="AY318" s="220" t="s">
        <v>136</v>
      </c>
    </row>
    <row r="319" s="2" customFormat="1" ht="16.5" customHeight="1">
      <c r="A319" s="37"/>
      <c r="B319" s="38"/>
      <c r="C319" s="175" t="s">
        <v>598</v>
      </c>
      <c r="D319" s="175" t="s">
        <v>130</v>
      </c>
      <c r="E319" s="176" t="s">
        <v>627</v>
      </c>
      <c r="F319" s="177" t="s">
        <v>628</v>
      </c>
      <c r="G319" s="178" t="s">
        <v>133</v>
      </c>
      <c r="H319" s="179">
        <v>4</v>
      </c>
      <c r="I319" s="180"/>
      <c r="J319" s="181">
        <f>ROUND(I319*H319,2)</f>
        <v>0</v>
      </c>
      <c r="K319" s="177" t="s">
        <v>134</v>
      </c>
      <c r="L319" s="43"/>
      <c r="M319" s="182" t="s">
        <v>19</v>
      </c>
      <c r="N319" s="183" t="s">
        <v>43</v>
      </c>
      <c r="O319" s="83"/>
      <c r="P319" s="184">
        <f>O319*H319</f>
        <v>0</v>
      </c>
      <c r="Q319" s="184">
        <v>0</v>
      </c>
      <c r="R319" s="184">
        <f>Q319*H319</f>
        <v>0</v>
      </c>
      <c r="S319" s="184">
        <v>0</v>
      </c>
      <c r="T319" s="185">
        <f>S319*H319</f>
        <v>0</v>
      </c>
      <c r="U319" s="37"/>
      <c r="V319" s="37"/>
      <c r="W319" s="37"/>
      <c r="X319" s="37"/>
      <c r="Y319" s="37"/>
      <c r="Z319" s="37"/>
      <c r="AA319" s="37"/>
      <c r="AB319" s="37"/>
      <c r="AC319" s="37"/>
      <c r="AD319" s="37"/>
      <c r="AE319" s="37"/>
      <c r="AR319" s="186" t="s">
        <v>135</v>
      </c>
      <c r="AT319" s="186" t="s">
        <v>130</v>
      </c>
      <c r="AU319" s="186" t="s">
        <v>72</v>
      </c>
      <c r="AY319" s="16" t="s">
        <v>136</v>
      </c>
      <c r="BE319" s="187">
        <f>IF(N319="základní",J319,0)</f>
        <v>0</v>
      </c>
      <c r="BF319" s="187">
        <f>IF(N319="snížená",J319,0)</f>
        <v>0</v>
      </c>
      <c r="BG319" s="187">
        <f>IF(N319="zákl. přenesená",J319,0)</f>
        <v>0</v>
      </c>
      <c r="BH319" s="187">
        <f>IF(N319="sníž. přenesená",J319,0)</f>
        <v>0</v>
      </c>
      <c r="BI319" s="187">
        <f>IF(N319="nulová",J319,0)</f>
        <v>0</v>
      </c>
      <c r="BJ319" s="16" t="s">
        <v>80</v>
      </c>
      <c r="BK319" s="187">
        <f>ROUND(I319*H319,2)</f>
        <v>0</v>
      </c>
      <c r="BL319" s="16" t="s">
        <v>135</v>
      </c>
      <c r="BM319" s="186" t="s">
        <v>599</v>
      </c>
    </row>
    <row r="320" s="11" customFormat="1">
      <c r="A320" s="11"/>
      <c r="B320" s="199"/>
      <c r="C320" s="200"/>
      <c r="D320" s="190" t="s">
        <v>137</v>
      </c>
      <c r="E320" s="201" t="s">
        <v>19</v>
      </c>
      <c r="F320" s="202" t="s">
        <v>774</v>
      </c>
      <c r="G320" s="200"/>
      <c r="H320" s="203">
        <v>4</v>
      </c>
      <c r="I320" s="204"/>
      <c r="J320" s="200"/>
      <c r="K320" s="200"/>
      <c r="L320" s="205"/>
      <c r="M320" s="206"/>
      <c r="N320" s="207"/>
      <c r="O320" s="207"/>
      <c r="P320" s="207"/>
      <c r="Q320" s="207"/>
      <c r="R320" s="207"/>
      <c r="S320" s="207"/>
      <c r="T320" s="208"/>
      <c r="U320" s="11"/>
      <c r="V320" s="11"/>
      <c r="W320" s="11"/>
      <c r="X320" s="11"/>
      <c r="Y320" s="11"/>
      <c r="Z320" s="11"/>
      <c r="AA320" s="11"/>
      <c r="AB320" s="11"/>
      <c r="AC320" s="11"/>
      <c r="AD320" s="11"/>
      <c r="AE320" s="11"/>
      <c r="AT320" s="209" t="s">
        <v>137</v>
      </c>
      <c r="AU320" s="209" t="s">
        <v>72</v>
      </c>
      <c r="AV320" s="11" t="s">
        <v>82</v>
      </c>
      <c r="AW320" s="11" t="s">
        <v>33</v>
      </c>
      <c r="AX320" s="11" t="s">
        <v>72</v>
      </c>
      <c r="AY320" s="209" t="s">
        <v>136</v>
      </c>
    </row>
    <row r="321" s="12" customFormat="1">
      <c r="A321" s="12"/>
      <c r="B321" s="210"/>
      <c r="C321" s="211"/>
      <c r="D321" s="190" t="s">
        <v>137</v>
      </c>
      <c r="E321" s="212" t="s">
        <v>19</v>
      </c>
      <c r="F321" s="213" t="s">
        <v>140</v>
      </c>
      <c r="G321" s="211"/>
      <c r="H321" s="214">
        <v>4</v>
      </c>
      <c r="I321" s="215"/>
      <c r="J321" s="211"/>
      <c r="K321" s="211"/>
      <c r="L321" s="216"/>
      <c r="M321" s="217"/>
      <c r="N321" s="218"/>
      <c r="O321" s="218"/>
      <c r="P321" s="218"/>
      <c r="Q321" s="218"/>
      <c r="R321" s="218"/>
      <c r="S321" s="218"/>
      <c r="T321" s="219"/>
      <c r="U321" s="12"/>
      <c r="V321" s="12"/>
      <c r="W321" s="12"/>
      <c r="X321" s="12"/>
      <c r="Y321" s="12"/>
      <c r="Z321" s="12"/>
      <c r="AA321" s="12"/>
      <c r="AB321" s="12"/>
      <c r="AC321" s="12"/>
      <c r="AD321" s="12"/>
      <c r="AE321" s="12"/>
      <c r="AT321" s="220" t="s">
        <v>137</v>
      </c>
      <c r="AU321" s="220" t="s">
        <v>72</v>
      </c>
      <c r="AV321" s="12" t="s">
        <v>135</v>
      </c>
      <c r="AW321" s="12" t="s">
        <v>33</v>
      </c>
      <c r="AX321" s="12" t="s">
        <v>80</v>
      </c>
      <c r="AY321" s="220" t="s">
        <v>136</v>
      </c>
    </row>
    <row r="322" s="2" customFormat="1" ht="16.5" customHeight="1">
      <c r="A322" s="37"/>
      <c r="B322" s="38"/>
      <c r="C322" s="175" t="s">
        <v>284</v>
      </c>
      <c r="D322" s="175" t="s">
        <v>130</v>
      </c>
      <c r="E322" s="176" t="s">
        <v>640</v>
      </c>
      <c r="F322" s="177" t="s">
        <v>641</v>
      </c>
      <c r="G322" s="178" t="s">
        <v>133</v>
      </c>
      <c r="H322" s="179">
        <v>2</v>
      </c>
      <c r="I322" s="180"/>
      <c r="J322" s="181">
        <f>ROUND(I322*H322,2)</f>
        <v>0</v>
      </c>
      <c r="K322" s="177" t="s">
        <v>134</v>
      </c>
      <c r="L322" s="43"/>
      <c r="M322" s="182" t="s">
        <v>19</v>
      </c>
      <c r="N322" s="183" t="s">
        <v>43</v>
      </c>
      <c r="O322" s="83"/>
      <c r="P322" s="184">
        <f>O322*H322</f>
        <v>0</v>
      </c>
      <c r="Q322" s="184">
        <v>0</v>
      </c>
      <c r="R322" s="184">
        <f>Q322*H322</f>
        <v>0</v>
      </c>
      <c r="S322" s="184">
        <v>0</v>
      </c>
      <c r="T322" s="185">
        <f>S322*H322</f>
        <v>0</v>
      </c>
      <c r="U322" s="37"/>
      <c r="V322" s="37"/>
      <c r="W322" s="37"/>
      <c r="X322" s="37"/>
      <c r="Y322" s="37"/>
      <c r="Z322" s="37"/>
      <c r="AA322" s="37"/>
      <c r="AB322" s="37"/>
      <c r="AC322" s="37"/>
      <c r="AD322" s="37"/>
      <c r="AE322" s="37"/>
      <c r="AR322" s="186" t="s">
        <v>135</v>
      </c>
      <c r="AT322" s="186" t="s">
        <v>130</v>
      </c>
      <c r="AU322" s="186" t="s">
        <v>72</v>
      </c>
      <c r="AY322" s="16" t="s">
        <v>136</v>
      </c>
      <c r="BE322" s="187">
        <f>IF(N322="základní",J322,0)</f>
        <v>0</v>
      </c>
      <c r="BF322" s="187">
        <f>IF(N322="snížená",J322,0)</f>
        <v>0</v>
      </c>
      <c r="BG322" s="187">
        <f>IF(N322="zákl. přenesená",J322,0)</f>
        <v>0</v>
      </c>
      <c r="BH322" s="187">
        <f>IF(N322="sníž. přenesená",J322,0)</f>
        <v>0</v>
      </c>
      <c r="BI322" s="187">
        <f>IF(N322="nulová",J322,0)</f>
        <v>0</v>
      </c>
      <c r="BJ322" s="16" t="s">
        <v>80</v>
      </c>
      <c r="BK322" s="187">
        <f>ROUND(I322*H322,2)</f>
        <v>0</v>
      </c>
      <c r="BL322" s="16" t="s">
        <v>135</v>
      </c>
      <c r="BM322" s="186" t="s">
        <v>601</v>
      </c>
    </row>
    <row r="323" s="11" customFormat="1">
      <c r="A323" s="11"/>
      <c r="B323" s="199"/>
      <c r="C323" s="200"/>
      <c r="D323" s="190" t="s">
        <v>137</v>
      </c>
      <c r="E323" s="201" t="s">
        <v>19</v>
      </c>
      <c r="F323" s="202" t="s">
        <v>775</v>
      </c>
      <c r="G323" s="200"/>
      <c r="H323" s="203">
        <v>2</v>
      </c>
      <c r="I323" s="204"/>
      <c r="J323" s="200"/>
      <c r="K323" s="200"/>
      <c r="L323" s="205"/>
      <c r="M323" s="206"/>
      <c r="N323" s="207"/>
      <c r="O323" s="207"/>
      <c r="P323" s="207"/>
      <c r="Q323" s="207"/>
      <c r="R323" s="207"/>
      <c r="S323" s="207"/>
      <c r="T323" s="208"/>
      <c r="U323" s="11"/>
      <c r="V323" s="11"/>
      <c r="W323" s="11"/>
      <c r="X323" s="11"/>
      <c r="Y323" s="11"/>
      <c r="Z323" s="11"/>
      <c r="AA323" s="11"/>
      <c r="AB323" s="11"/>
      <c r="AC323" s="11"/>
      <c r="AD323" s="11"/>
      <c r="AE323" s="11"/>
      <c r="AT323" s="209" t="s">
        <v>137</v>
      </c>
      <c r="AU323" s="209" t="s">
        <v>72</v>
      </c>
      <c r="AV323" s="11" t="s">
        <v>82</v>
      </c>
      <c r="AW323" s="11" t="s">
        <v>33</v>
      </c>
      <c r="AX323" s="11" t="s">
        <v>72</v>
      </c>
      <c r="AY323" s="209" t="s">
        <v>136</v>
      </c>
    </row>
    <row r="324" s="12" customFormat="1">
      <c r="A324" s="12"/>
      <c r="B324" s="210"/>
      <c r="C324" s="211"/>
      <c r="D324" s="190" t="s">
        <v>137</v>
      </c>
      <c r="E324" s="212" t="s">
        <v>19</v>
      </c>
      <c r="F324" s="213" t="s">
        <v>140</v>
      </c>
      <c r="G324" s="211"/>
      <c r="H324" s="214">
        <v>2</v>
      </c>
      <c r="I324" s="215"/>
      <c r="J324" s="211"/>
      <c r="K324" s="211"/>
      <c r="L324" s="216"/>
      <c r="M324" s="217"/>
      <c r="N324" s="218"/>
      <c r="O324" s="218"/>
      <c r="P324" s="218"/>
      <c r="Q324" s="218"/>
      <c r="R324" s="218"/>
      <c r="S324" s="218"/>
      <c r="T324" s="219"/>
      <c r="U324" s="12"/>
      <c r="V324" s="12"/>
      <c r="W324" s="12"/>
      <c r="X324" s="12"/>
      <c r="Y324" s="12"/>
      <c r="Z324" s="12"/>
      <c r="AA324" s="12"/>
      <c r="AB324" s="12"/>
      <c r="AC324" s="12"/>
      <c r="AD324" s="12"/>
      <c r="AE324" s="12"/>
      <c r="AT324" s="220" t="s">
        <v>137</v>
      </c>
      <c r="AU324" s="220" t="s">
        <v>72</v>
      </c>
      <c r="AV324" s="12" t="s">
        <v>135</v>
      </c>
      <c r="AW324" s="12" t="s">
        <v>33</v>
      </c>
      <c r="AX324" s="12" t="s">
        <v>80</v>
      </c>
      <c r="AY324" s="220" t="s">
        <v>136</v>
      </c>
    </row>
    <row r="325" s="2" customFormat="1" ht="16.5" customHeight="1">
      <c r="A325" s="37"/>
      <c r="B325" s="38"/>
      <c r="C325" s="175" t="s">
        <v>603</v>
      </c>
      <c r="D325" s="175" t="s">
        <v>130</v>
      </c>
      <c r="E325" s="176" t="s">
        <v>645</v>
      </c>
      <c r="F325" s="177" t="s">
        <v>646</v>
      </c>
      <c r="G325" s="178" t="s">
        <v>133</v>
      </c>
      <c r="H325" s="179">
        <v>2</v>
      </c>
      <c r="I325" s="180"/>
      <c r="J325" s="181">
        <f>ROUND(I325*H325,2)</f>
        <v>0</v>
      </c>
      <c r="K325" s="177" t="s">
        <v>134</v>
      </c>
      <c r="L325" s="43"/>
      <c r="M325" s="182" t="s">
        <v>19</v>
      </c>
      <c r="N325" s="183" t="s">
        <v>43</v>
      </c>
      <c r="O325" s="83"/>
      <c r="P325" s="184">
        <f>O325*H325</f>
        <v>0</v>
      </c>
      <c r="Q325" s="184">
        <v>0</v>
      </c>
      <c r="R325" s="184">
        <f>Q325*H325</f>
        <v>0</v>
      </c>
      <c r="S325" s="184">
        <v>0</v>
      </c>
      <c r="T325" s="185">
        <f>S325*H325</f>
        <v>0</v>
      </c>
      <c r="U325" s="37"/>
      <c r="V325" s="37"/>
      <c r="W325" s="37"/>
      <c r="X325" s="37"/>
      <c r="Y325" s="37"/>
      <c r="Z325" s="37"/>
      <c r="AA325" s="37"/>
      <c r="AB325" s="37"/>
      <c r="AC325" s="37"/>
      <c r="AD325" s="37"/>
      <c r="AE325" s="37"/>
      <c r="AR325" s="186" t="s">
        <v>135</v>
      </c>
      <c r="AT325" s="186" t="s">
        <v>130</v>
      </c>
      <c r="AU325" s="186" t="s">
        <v>72</v>
      </c>
      <c r="AY325" s="16" t="s">
        <v>136</v>
      </c>
      <c r="BE325" s="187">
        <f>IF(N325="základní",J325,0)</f>
        <v>0</v>
      </c>
      <c r="BF325" s="187">
        <f>IF(N325="snížená",J325,0)</f>
        <v>0</v>
      </c>
      <c r="BG325" s="187">
        <f>IF(N325="zákl. přenesená",J325,0)</f>
        <v>0</v>
      </c>
      <c r="BH325" s="187">
        <f>IF(N325="sníž. přenesená",J325,0)</f>
        <v>0</v>
      </c>
      <c r="BI325" s="187">
        <f>IF(N325="nulová",J325,0)</f>
        <v>0</v>
      </c>
      <c r="BJ325" s="16" t="s">
        <v>80</v>
      </c>
      <c r="BK325" s="187">
        <f>ROUND(I325*H325,2)</f>
        <v>0</v>
      </c>
      <c r="BL325" s="16" t="s">
        <v>135</v>
      </c>
      <c r="BM325" s="186" t="s">
        <v>604</v>
      </c>
    </row>
    <row r="326" s="11" customFormat="1">
      <c r="A326" s="11"/>
      <c r="B326" s="199"/>
      <c r="C326" s="200"/>
      <c r="D326" s="190" t="s">
        <v>137</v>
      </c>
      <c r="E326" s="201" t="s">
        <v>19</v>
      </c>
      <c r="F326" s="202" t="s">
        <v>776</v>
      </c>
      <c r="G326" s="200"/>
      <c r="H326" s="203">
        <v>2</v>
      </c>
      <c r="I326" s="204"/>
      <c r="J326" s="200"/>
      <c r="K326" s="200"/>
      <c r="L326" s="205"/>
      <c r="M326" s="206"/>
      <c r="N326" s="207"/>
      <c r="O326" s="207"/>
      <c r="P326" s="207"/>
      <c r="Q326" s="207"/>
      <c r="R326" s="207"/>
      <c r="S326" s="207"/>
      <c r="T326" s="208"/>
      <c r="U326" s="11"/>
      <c r="V326" s="11"/>
      <c r="W326" s="11"/>
      <c r="X326" s="11"/>
      <c r="Y326" s="11"/>
      <c r="Z326" s="11"/>
      <c r="AA326" s="11"/>
      <c r="AB326" s="11"/>
      <c r="AC326" s="11"/>
      <c r="AD326" s="11"/>
      <c r="AE326" s="11"/>
      <c r="AT326" s="209" t="s">
        <v>137</v>
      </c>
      <c r="AU326" s="209" t="s">
        <v>72</v>
      </c>
      <c r="AV326" s="11" t="s">
        <v>82</v>
      </c>
      <c r="AW326" s="11" t="s">
        <v>33</v>
      </c>
      <c r="AX326" s="11" t="s">
        <v>72</v>
      </c>
      <c r="AY326" s="209" t="s">
        <v>136</v>
      </c>
    </row>
    <row r="327" s="12" customFormat="1">
      <c r="A327" s="12"/>
      <c r="B327" s="210"/>
      <c r="C327" s="211"/>
      <c r="D327" s="190" t="s">
        <v>137</v>
      </c>
      <c r="E327" s="212" t="s">
        <v>19</v>
      </c>
      <c r="F327" s="213" t="s">
        <v>140</v>
      </c>
      <c r="G327" s="211"/>
      <c r="H327" s="214">
        <v>2</v>
      </c>
      <c r="I327" s="215"/>
      <c r="J327" s="211"/>
      <c r="K327" s="211"/>
      <c r="L327" s="216"/>
      <c r="M327" s="217"/>
      <c r="N327" s="218"/>
      <c r="O327" s="218"/>
      <c r="P327" s="218"/>
      <c r="Q327" s="218"/>
      <c r="R327" s="218"/>
      <c r="S327" s="218"/>
      <c r="T327" s="219"/>
      <c r="U327" s="12"/>
      <c r="V327" s="12"/>
      <c r="W327" s="12"/>
      <c r="X327" s="12"/>
      <c r="Y327" s="12"/>
      <c r="Z327" s="12"/>
      <c r="AA327" s="12"/>
      <c r="AB327" s="12"/>
      <c r="AC327" s="12"/>
      <c r="AD327" s="12"/>
      <c r="AE327" s="12"/>
      <c r="AT327" s="220" t="s">
        <v>137</v>
      </c>
      <c r="AU327" s="220" t="s">
        <v>72</v>
      </c>
      <c r="AV327" s="12" t="s">
        <v>135</v>
      </c>
      <c r="AW327" s="12" t="s">
        <v>33</v>
      </c>
      <c r="AX327" s="12" t="s">
        <v>80</v>
      </c>
      <c r="AY327" s="220" t="s">
        <v>136</v>
      </c>
    </row>
    <row r="328" s="2" customFormat="1" ht="16.5" customHeight="1">
      <c r="A328" s="37"/>
      <c r="B328" s="38"/>
      <c r="C328" s="221" t="s">
        <v>290</v>
      </c>
      <c r="D328" s="221" t="s">
        <v>272</v>
      </c>
      <c r="E328" s="222" t="s">
        <v>649</v>
      </c>
      <c r="F328" s="223" t="s">
        <v>650</v>
      </c>
      <c r="G328" s="224" t="s">
        <v>133</v>
      </c>
      <c r="H328" s="225">
        <v>2</v>
      </c>
      <c r="I328" s="226"/>
      <c r="J328" s="227">
        <f>ROUND(I328*H328,2)</f>
        <v>0</v>
      </c>
      <c r="K328" s="223" t="s">
        <v>134</v>
      </c>
      <c r="L328" s="228"/>
      <c r="M328" s="229" t="s">
        <v>19</v>
      </c>
      <c r="N328" s="230" t="s">
        <v>43</v>
      </c>
      <c r="O328" s="83"/>
      <c r="P328" s="184">
        <f>O328*H328</f>
        <v>0</v>
      </c>
      <c r="Q328" s="184">
        <v>0</v>
      </c>
      <c r="R328" s="184">
        <f>Q328*H328</f>
        <v>0</v>
      </c>
      <c r="S328" s="184">
        <v>0</v>
      </c>
      <c r="T328" s="185">
        <f>S328*H328</f>
        <v>0</v>
      </c>
      <c r="U328" s="37"/>
      <c r="V328" s="37"/>
      <c r="W328" s="37"/>
      <c r="X328" s="37"/>
      <c r="Y328" s="37"/>
      <c r="Z328" s="37"/>
      <c r="AA328" s="37"/>
      <c r="AB328" s="37"/>
      <c r="AC328" s="37"/>
      <c r="AD328" s="37"/>
      <c r="AE328" s="37"/>
      <c r="AR328" s="186" t="s">
        <v>174</v>
      </c>
      <c r="AT328" s="186" t="s">
        <v>272</v>
      </c>
      <c r="AU328" s="186" t="s">
        <v>72</v>
      </c>
      <c r="AY328" s="16" t="s">
        <v>136</v>
      </c>
      <c r="BE328" s="187">
        <f>IF(N328="základní",J328,0)</f>
        <v>0</v>
      </c>
      <c r="BF328" s="187">
        <f>IF(N328="snížená",J328,0)</f>
        <v>0</v>
      </c>
      <c r="BG328" s="187">
        <f>IF(N328="zákl. přenesená",J328,0)</f>
        <v>0</v>
      </c>
      <c r="BH328" s="187">
        <f>IF(N328="sníž. přenesená",J328,0)</f>
        <v>0</v>
      </c>
      <c r="BI328" s="187">
        <f>IF(N328="nulová",J328,0)</f>
        <v>0</v>
      </c>
      <c r="BJ328" s="16" t="s">
        <v>80</v>
      </c>
      <c r="BK328" s="187">
        <f>ROUND(I328*H328,2)</f>
        <v>0</v>
      </c>
      <c r="BL328" s="16" t="s">
        <v>135</v>
      </c>
      <c r="BM328" s="186" t="s">
        <v>607</v>
      </c>
    </row>
    <row r="329" s="11" customFormat="1">
      <c r="A329" s="11"/>
      <c r="B329" s="199"/>
      <c r="C329" s="200"/>
      <c r="D329" s="190" t="s">
        <v>137</v>
      </c>
      <c r="E329" s="201" t="s">
        <v>19</v>
      </c>
      <c r="F329" s="202" t="s">
        <v>777</v>
      </c>
      <c r="G329" s="200"/>
      <c r="H329" s="203">
        <v>2</v>
      </c>
      <c r="I329" s="204"/>
      <c r="J329" s="200"/>
      <c r="K329" s="200"/>
      <c r="L329" s="205"/>
      <c r="M329" s="206"/>
      <c r="N329" s="207"/>
      <c r="O329" s="207"/>
      <c r="P329" s="207"/>
      <c r="Q329" s="207"/>
      <c r="R329" s="207"/>
      <c r="S329" s="207"/>
      <c r="T329" s="208"/>
      <c r="U329" s="11"/>
      <c r="V329" s="11"/>
      <c r="W329" s="11"/>
      <c r="X329" s="11"/>
      <c r="Y329" s="11"/>
      <c r="Z329" s="11"/>
      <c r="AA329" s="11"/>
      <c r="AB329" s="11"/>
      <c r="AC329" s="11"/>
      <c r="AD329" s="11"/>
      <c r="AE329" s="11"/>
      <c r="AT329" s="209" t="s">
        <v>137</v>
      </c>
      <c r="AU329" s="209" t="s">
        <v>72</v>
      </c>
      <c r="AV329" s="11" t="s">
        <v>82</v>
      </c>
      <c r="AW329" s="11" t="s">
        <v>33</v>
      </c>
      <c r="AX329" s="11" t="s">
        <v>80</v>
      </c>
      <c r="AY329" s="209" t="s">
        <v>136</v>
      </c>
    </row>
    <row r="330" s="2" customFormat="1" ht="62.7" customHeight="1">
      <c r="A330" s="37"/>
      <c r="B330" s="38"/>
      <c r="C330" s="175" t="s">
        <v>611</v>
      </c>
      <c r="D330" s="175" t="s">
        <v>130</v>
      </c>
      <c r="E330" s="176" t="s">
        <v>391</v>
      </c>
      <c r="F330" s="177" t="s">
        <v>392</v>
      </c>
      <c r="G330" s="178" t="s">
        <v>149</v>
      </c>
      <c r="H330" s="179">
        <v>3.7250000000000001</v>
      </c>
      <c r="I330" s="180"/>
      <c r="J330" s="181">
        <f>ROUND(I330*H330,2)</f>
        <v>0</v>
      </c>
      <c r="K330" s="177" t="s">
        <v>134</v>
      </c>
      <c r="L330" s="43"/>
      <c r="M330" s="182" t="s">
        <v>19</v>
      </c>
      <c r="N330" s="183" t="s">
        <v>43</v>
      </c>
      <c r="O330" s="83"/>
      <c r="P330" s="184">
        <f>O330*H330</f>
        <v>0</v>
      </c>
      <c r="Q330" s="184">
        <v>0</v>
      </c>
      <c r="R330" s="184">
        <f>Q330*H330</f>
        <v>0</v>
      </c>
      <c r="S330" s="184">
        <v>0</v>
      </c>
      <c r="T330" s="185">
        <f>S330*H330</f>
        <v>0</v>
      </c>
      <c r="U330" s="37"/>
      <c r="V330" s="37"/>
      <c r="W330" s="37"/>
      <c r="X330" s="37"/>
      <c r="Y330" s="37"/>
      <c r="Z330" s="37"/>
      <c r="AA330" s="37"/>
      <c r="AB330" s="37"/>
      <c r="AC330" s="37"/>
      <c r="AD330" s="37"/>
      <c r="AE330" s="37"/>
      <c r="AR330" s="186" t="s">
        <v>393</v>
      </c>
      <c r="AT330" s="186" t="s">
        <v>130</v>
      </c>
      <c r="AU330" s="186" t="s">
        <v>72</v>
      </c>
      <c r="AY330" s="16" t="s">
        <v>136</v>
      </c>
      <c r="BE330" s="187">
        <f>IF(N330="základní",J330,0)</f>
        <v>0</v>
      </c>
      <c r="BF330" s="187">
        <f>IF(N330="snížená",J330,0)</f>
        <v>0</v>
      </c>
      <c r="BG330" s="187">
        <f>IF(N330="zákl. přenesená",J330,0)</f>
        <v>0</v>
      </c>
      <c r="BH330" s="187">
        <f>IF(N330="sníž. přenesená",J330,0)</f>
        <v>0</v>
      </c>
      <c r="BI330" s="187">
        <f>IF(N330="nulová",J330,0)</f>
        <v>0</v>
      </c>
      <c r="BJ330" s="16" t="s">
        <v>80</v>
      </c>
      <c r="BK330" s="187">
        <f>ROUND(I330*H330,2)</f>
        <v>0</v>
      </c>
      <c r="BL330" s="16" t="s">
        <v>393</v>
      </c>
      <c r="BM330" s="186" t="s">
        <v>778</v>
      </c>
    </row>
    <row r="331" s="11" customFormat="1">
      <c r="A331" s="11"/>
      <c r="B331" s="199"/>
      <c r="C331" s="200"/>
      <c r="D331" s="190" t="s">
        <v>137</v>
      </c>
      <c r="E331" s="201" t="s">
        <v>19</v>
      </c>
      <c r="F331" s="202" t="s">
        <v>779</v>
      </c>
      <c r="G331" s="200"/>
      <c r="H331" s="203">
        <v>1.742</v>
      </c>
      <c r="I331" s="204"/>
      <c r="J331" s="200"/>
      <c r="K331" s="200"/>
      <c r="L331" s="205"/>
      <c r="M331" s="206"/>
      <c r="N331" s="207"/>
      <c r="O331" s="207"/>
      <c r="P331" s="207"/>
      <c r="Q331" s="207"/>
      <c r="R331" s="207"/>
      <c r="S331" s="207"/>
      <c r="T331" s="208"/>
      <c r="U331" s="11"/>
      <c r="V331" s="11"/>
      <c r="W331" s="11"/>
      <c r="X331" s="11"/>
      <c r="Y331" s="11"/>
      <c r="Z331" s="11"/>
      <c r="AA331" s="11"/>
      <c r="AB331" s="11"/>
      <c r="AC331" s="11"/>
      <c r="AD331" s="11"/>
      <c r="AE331" s="11"/>
      <c r="AT331" s="209" t="s">
        <v>137</v>
      </c>
      <c r="AU331" s="209" t="s">
        <v>72</v>
      </c>
      <c r="AV331" s="11" t="s">
        <v>82</v>
      </c>
      <c r="AW331" s="11" t="s">
        <v>33</v>
      </c>
      <c r="AX331" s="11" t="s">
        <v>72</v>
      </c>
      <c r="AY331" s="209" t="s">
        <v>136</v>
      </c>
    </row>
    <row r="332" s="11" customFormat="1">
      <c r="A332" s="11"/>
      <c r="B332" s="199"/>
      <c r="C332" s="200"/>
      <c r="D332" s="190" t="s">
        <v>137</v>
      </c>
      <c r="E332" s="201" t="s">
        <v>19</v>
      </c>
      <c r="F332" s="202" t="s">
        <v>780</v>
      </c>
      <c r="G332" s="200"/>
      <c r="H332" s="203">
        <v>0.127</v>
      </c>
      <c r="I332" s="204"/>
      <c r="J332" s="200"/>
      <c r="K332" s="200"/>
      <c r="L332" s="205"/>
      <c r="M332" s="206"/>
      <c r="N332" s="207"/>
      <c r="O332" s="207"/>
      <c r="P332" s="207"/>
      <c r="Q332" s="207"/>
      <c r="R332" s="207"/>
      <c r="S332" s="207"/>
      <c r="T332" s="208"/>
      <c r="U332" s="11"/>
      <c r="V332" s="11"/>
      <c r="W332" s="11"/>
      <c r="X332" s="11"/>
      <c r="Y332" s="11"/>
      <c r="Z332" s="11"/>
      <c r="AA332" s="11"/>
      <c r="AB332" s="11"/>
      <c r="AC332" s="11"/>
      <c r="AD332" s="11"/>
      <c r="AE332" s="11"/>
      <c r="AT332" s="209" t="s">
        <v>137</v>
      </c>
      <c r="AU332" s="209" t="s">
        <v>72</v>
      </c>
      <c r="AV332" s="11" t="s">
        <v>82</v>
      </c>
      <c r="AW332" s="11" t="s">
        <v>33</v>
      </c>
      <c r="AX332" s="11" t="s">
        <v>72</v>
      </c>
      <c r="AY332" s="209" t="s">
        <v>136</v>
      </c>
    </row>
    <row r="333" s="11" customFormat="1">
      <c r="A333" s="11"/>
      <c r="B333" s="199"/>
      <c r="C333" s="200"/>
      <c r="D333" s="190" t="s">
        <v>137</v>
      </c>
      <c r="E333" s="201" t="s">
        <v>19</v>
      </c>
      <c r="F333" s="202" t="s">
        <v>781</v>
      </c>
      <c r="G333" s="200"/>
      <c r="H333" s="203">
        <v>0.65300000000000002</v>
      </c>
      <c r="I333" s="204"/>
      <c r="J333" s="200"/>
      <c r="K333" s="200"/>
      <c r="L333" s="205"/>
      <c r="M333" s="206"/>
      <c r="N333" s="207"/>
      <c r="O333" s="207"/>
      <c r="P333" s="207"/>
      <c r="Q333" s="207"/>
      <c r="R333" s="207"/>
      <c r="S333" s="207"/>
      <c r="T333" s="208"/>
      <c r="U333" s="11"/>
      <c r="V333" s="11"/>
      <c r="W333" s="11"/>
      <c r="X333" s="11"/>
      <c r="Y333" s="11"/>
      <c r="Z333" s="11"/>
      <c r="AA333" s="11"/>
      <c r="AB333" s="11"/>
      <c r="AC333" s="11"/>
      <c r="AD333" s="11"/>
      <c r="AE333" s="11"/>
      <c r="AT333" s="209" t="s">
        <v>137</v>
      </c>
      <c r="AU333" s="209" t="s">
        <v>72</v>
      </c>
      <c r="AV333" s="11" t="s">
        <v>82</v>
      </c>
      <c r="AW333" s="11" t="s">
        <v>33</v>
      </c>
      <c r="AX333" s="11" t="s">
        <v>72</v>
      </c>
      <c r="AY333" s="209" t="s">
        <v>136</v>
      </c>
    </row>
    <row r="334" s="11" customFormat="1">
      <c r="A334" s="11"/>
      <c r="B334" s="199"/>
      <c r="C334" s="200"/>
      <c r="D334" s="190" t="s">
        <v>137</v>
      </c>
      <c r="E334" s="201" t="s">
        <v>19</v>
      </c>
      <c r="F334" s="202" t="s">
        <v>782</v>
      </c>
      <c r="G334" s="200"/>
      <c r="H334" s="203">
        <v>0.59199999999999997</v>
      </c>
      <c r="I334" s="204"/>
      <c r="J334" s="200"/>
      <c r="K334" s="200"/>
      <c r="L334" s="205"/>
      <c r="M334" s="206"/>
      <c r="N334" s="207"/>
      <c r="O334" s="207"/>
      <c r="P334" s="207"/>
      <c r="Q334" s="207"/>
      <c r="R334" s="207"/>
      <c r="S334" s="207"/>
      <c r="T334" s="208"/>
      <c r="U334" s="11"/>
      <c r="V334" s="11"/>
      <c r="W334" s="11"/>
      <c r="X334" s="11"/>
      <c r="Y334" s="11"/>
      <c r="Z334" s="11"/>
      <c r="AA334" s="11"/>
      <c r="AB334" s="11"/>
      <c r="AC334" s="11"/>
      <c r="AD334" s="11"/>
      <c r="AE334" s="11"/>
      <c r="AT334" s="209" t="s">
        <v>137</v>
      </c>
      <c r="AU334" s="209" t="s">
        <v>72</v>
      </c>
      <c r="AV334" s="11" t="s">
        <v>82</v>
      </c>
      <c r="AW334" s="11" t="s">
        <v>33</v>
      </c>
      <c r="AX334" s="11" t="s">
        <v>72</v>
      </c>
      <c r="AY334" s="209" t="s">
        <v>136</v>
      </c>
    </row>
    <row r="335" s="11" customFormat="1">
      <c r="A335" s="11"/>
      <c r="B335" s="199"/>
      <c r="C335" s="200"/>
      <c r="D335" s="190" t="s">
        <v>137</v>
      </c>
      <c r="E335" s="201" t="s">
        <v>19</v>
      </c>
      <c r="F335" s="202" t="s">
        <v>783</v>
      </c>
      <c r="G335" s="200"/>
      <c r="H335" s="203">
        <v>0.16600000000000001</v>
      </c>
      <c r="I335" s="204"/>
      <c r="J335" s="200"/>
      <c r="K335" s="200"/>
      <c r="L335" s="205"/>
      <c r="M335" s="206"/>
      <c r="N335" s="207"/>
      <c r="O335" s="207"/>
      <c r="P335" s="207"/>
      <c r="Q335" s="207"/>
      <c r="R335" s="207"/>
      <c r="S335" s="207"/>
      <c r="T335" s="208"/>
      <c r="U335" s="11"/>
      <c r="V335" s="11"/>
      <c r="W335" s="11"/>
      <c r="X335" s="11"/>
      <c r="Y335" s="11"/>
      <c r="Z335" s="11"/>
      <c r="AA335" s="11"/>
      <c r="AB335" s="11"/>
      <c r="AC335" s="11"/>
      <c r="AD335" s="11"/>
      <c r="AE335" s="11"/>
      <c r="AT335" s="209" t="s">
        <v>137</v>
      </c>
      <c r="AU335" s="209" t="s">
        <v>72</v>
      </c>
      <c r="AV335" s="11" t="s">
        <v>82</v>
      </c>
      <c r="AW335" s="11" t="s">
        <v>33</v>
      </c>
      <c r="AX335" s="11" t="s">
        <v>72</v>
      </c>
      <c r="AY335" s="209" t="s">
        <v>136</v>
      </c>
    </row>
    <row r="336" s="11" customFormat="1">
      <c r="A336" s="11"/>
      <c r="B336" s="199"/>
      <c r="C336" s="200"/>
      <c r="D336" s="190" t="s">
        <v>137</v>
      </c>
      <c r="E336" s="201" t="s">
        <v>19</v>
      </c>
      <c r="F336" s="202" t="s">
        <v>784</v>
      </c>
      <c r="G336" s="200"/>
      <c r="H336" s="203">
        <v>0.016</v>
      </c>
      <c r="I336" s="204"/>
      <c r="J336" s="200"/>
      <c r="K336" s="200"/>
      <c r="L336" s="205"/>
      <c r="M336" s="206"/>
      <c r="N336" s="207"/>
      <c r="O336" s="207"/>
      <c r="P336" s="207"/>
      <c r="Q336" s="207"/>
      <c r="R336" s="207"/>
      <c r="S336" s="207"/>
      <c r="T336" s="208"/>
      <c r="U336" s="11"/>
      <c r="V336" s="11"/>
      <c r="W336" s="11"/>
      <c r="X336" s="11"/>
      <c r="Y336" s="11"/>
      <c r="Z336" s="11"/>
      <c r="AA336" s="11"/>
      <c r="AB336" s="11"/>
      <c r="AC336" s="11"/>
      <c r="AD336" s="11"/>
      <c r="AE336" s="11"/>
      <c r="AT336" s="209" t="s">
        <v>137</v>
      </c>
      <c r="AU336" s="209" t="s">
        <v>72</v>
      </c>
      <c r="AV336" s="11" t="s">
        <v>82</v>
      </c>
      <c r="AW336" s="11" t="s">
        <v>33</v>
      </c>
      <c r="AX336" s="11" t="s">
        <v>72</v>
      </c>
      <c r="AY336" s="209" t="s">
        <v>136</v>
      </c>
    </row>
    <row r="337" s="11" customFormat="1">
      <c r="A337" s="11"/>
      <c r="B337" s="199"/>
      <c r="C337" s="200"/>
      <c r="D337" s="190" t="s">
        <v>137</v>
      </c>
      <c r="E337" s="201" t="s">
        <v>19</v>
      </c>
      <c r="F337" s="202" t="s">
        <v>785</v>
      </c>
      <c r="G337" s="200"/>
      <c r="H337" s="203">
        <v>0.0060000000000000001</v>
      </c>
      <c r="I337" s="204"/>
      <c r="J337" s="200"/>
      <c r="K337" s="200"/>
      <c r="L337" s="205"/>
      <c r="M337" s="206"/>
      <c r="N337" s="207"/>
      <c r="O337" s="207"/>
      <c r="P337" s="207"/>
      <c r="Q337" s="207"/>
      <c r="R337" s="207"/>
      <c r="S337" s="207"/>
      <c r="T337" s="208"/>
      <c r="U337" s="11"/>
      <c r="V337" s="11"/>
      <c r="W337" s="11"/>
      <c r="X337" s="11"/>
      <c r="Y337" s="11"/>
      <c r="Z337" s="11"/>
      <c r="AA337" s="11"/>
      <c r="AB337" s="11"/>
      <c r="AC337" s="11"/>
      <c r="AD337" s="11"/>
      <c r="AE337" s="11"/>
      <c r="AT337" s="209" t="s">
        <v>137</v>
      </c>
      <c r="AU337" s="209" t="s">
        <v>72</v>
      </c>
      <c r="AV337" s="11" t="s">
        <v>82</v>
      </c>
      <c r="AW337" s="11" t="s">
        <v>33</v>
      </c>
      <c r="AX337" s="11" t="s">
        <v>72</v>
      </c>
      <c r="AY337" s="209" t="s">
        <v>136</v>
      </c>
    </row>
    <row r="338" s="11" customFormat="1">
      <c r="A338" s="11"/>
      <c r="B338" s="199"/>
      <c r="C338" s="200"/>
      <c r="D338" s="190" t="s">
        <v>137</v>
      </c>
      <c r="E338" s="201" t="s">
        <v>19</v>
      </c>
      <c r="F338" s="202" t="s">
        <v>786</v>
      </c>
      <c r="G338" s="200"/>
      <c r="H338" s="203">
        <v>0.029000000000000001</v>
      </c>
      <c r="I338" s="204"/>
      <c r="J338" s="200"/>
      <c r="K338" s="200"/>
      <c r="L338" s="205"/>
      <c r="M338" s="206"/>
      <c r="N338" s="207"/>
      <c r="O338" s="207"/>
      <c r="P338" s="207"/>
      <c r="Q338" s="207"/>
      <c r="R338" s="207"/>
      <c r="S338" s="207"/>
      <c r="T338" s="208"/>
      <c r="U338" s="11"/>
      <c r="V338" s="11"/>
      <c r="W338" s="11"/>
      <c r="X338" s="11"/>
      <c r="Y338" s="11"/>
      <c r="Z338" s="11"/>
      <c r="AA338" s="11"/>
      <c r="AB338" s="11"/>
      <c r="AC338" s="11"/>
      <c r="AD338" s="11"/>
      <c r="AE338" s="11"/>
      <c r="AT338" s="209" t="s">
        <v>137</v>
      </c>
      <c r="AU338" s="209" t="s">
        <v>72</v>
      </c>
      <c r="AV338" s="11" t="s">
        <v>82</v>
      </c>
      <c r="AW338" s="11" t="s">
        <v>33</v>
      </c>
      <c r="AX338" s="11" t="s">
        <v>72</v>
      </c>
      <c r="AY338" s="209" t="s">
        <v>136</v>
      </c>
    </row>
    <row r="339" s="11" customFormat="1">
      <c r="A339" s="11"/>
      <c r="B339" s="199"/>
      <c r="C339" s="200"/>
      <c r="D339" s="190" t="s">
        <v>137</v>
      </c>
      <c r="E339" s="201" t="s">
        <v>19</v>
      </c>
      <c r="F339" s="202" t="s">
        <v>787</v>
      </c>
      <c r="G339" s="200"/>
      <c r="H339" s="203">
        <v>0.02</v>
      </c>
      <c r="I339" s="204"/>
      <c r="J339" s="200"/>
      <c r="K339" s="200"/>
      <c r="L339" s="205"/>
      <c r="M339" s="206"/>
      <c r="N339" s="207"/>
      <c r="O339" s="207"/>
      <c r="P339" s="207"/>
      <c r="Q339" s="207"/>
      <c r="R339" s="207"/>
      <c r="S339" s="207"/>
      <c r="T339" s="208"/>
      <c r="U339" s="11"/>
      <c r="V339" s="11"/>
      <c r="W339" s="11"/>
      <c r="X339" s="11"/>
      <c r="Y339" s="11"/>
      <c r="Z339" s="11"/>
      <c r="AA339" s="11"/>
      <c r="AB339" s="11"/>
      <c r="AC339" s="11"/>
      <c r="AD339" s="11"/>
      <c r="AE339" s="11"/>
      <c r="AT339" s="209" t="s">
        <v>137</v>
      </c>
      <c r="AU339" s="209" t="s">
        <v>72</v>
      </c>
      <c r="AV339" s="11" t="s">
        <v>82</v>
      </c>
      <c r="AW339" s="11" t="s">
        <v>33</v>
      </c>
      <c r="AX339" s="11" t="s">
        <v>72</v>
      </c>
      <c r="AY339" s="209" t="s">
        <v>136</v>
      </c>
    </row>
    <row r="340" s="11" customFormat="1">
      <c r="A340" s="11"/>
      <c r="B340" s="199"/>
      <c r="C340" s="200"/>
      <c r="D340" s="190" t="s">
        <v>137</v>
      </c>
      <c r="E340" s="201" t="s">
        <v>19</v>
      </c>
      <c r="F340" s="202" t="s">
        <v>788</v>
      </c>
      <c r="G340" s="200"/>
      <c r="H340" s="203">
        <v>0.112</v>
      </c>
      <c r="I340" s="204"/>
      <c r="J340" s="200"/>
      <c r="K340" s="200"/>
      <c r="L340" s="205"/>
      <c r="M340" s="206"/>
      <c r="N340" s="207"/>
      <c r="O340" s="207"/>
      <c r="P340" s="207"/>
      <c r="Q340" s="207"/>
      <c r="R340" s="207"/>
      <c r="S340" s="207"/>
      <c r="T340" s="208"/>
      <c r="U340" s="11"/>
      <c r="V340" s="11"/>
      <c r="W340" s="11"/>
      <c r="X340" s="11"/>
      <c r="Y340" s="11"/>
      <c r="Z340" s="11"/>
      <c r="AA340" s="11"/>
      <c r="AB340" s="11"/>
      <c r="AC340" s="11"/>
      <c r="AD340" s="11"/>
      <c r="AE340" s="11"/>
      <c r="AT340" s="209" t="s">
        <v>137</v>
      </c>
      <c r="AU340" s="209" t="s">
        <v>72</v>
      </c>
      <c r="AV340" s="11" t="s">
        <v>82</v>
      </c>
      <c r="AW340" s="11" t="s">
        <v>33</v>
      </c>
      <c r="AX340" s="11" t="s">
        <v>72</v>
      </c>
      <c r="AY340" s="209" t="s">
        <v>136</v>
      </c>
    </row>
    <row r="341" s="11" customFormat="1">
      <c r="A341" s="11"/>
      <c r="B341" s="199"/>
      <c r="C341" s="200"/>
      <c r="D341" s="190" t="s">
        <v>137</v>
      </c>
      <c r="E341" s="201" t="s">
        <v>19</v>
      </c>
      <c r="F341" s="202" t="s">
        <v>789</v>
      </c>
      <c r="G341" s="200"/>
      <c r="H341" s="203">
        <v>0.26200000000000001</v>
      </c>
      <c r="I341" s="204"/>
      <c r="J341" s="200"/>
      <c r="K341" s="200"/>
      <c r="L341" s="205"/>
      <c r="M341" s="206"/>
      <c r="N341" s="207"/>
      <c r="O341" s="207"/>
      <c r="P341" s="207"/>
      <c r="Q341" s="207"/>
      <c r="R341" s="207"/>
      <c r="S341" s="207"/>
      <c r="T341" s="208"/>
      <c r="U341" s="11"/>
      <c r="V341" s="11"/>
      <c r="W341" s="11"/>
      <c r="X341" s="11"/>
      <c r="Y341" s="11"/>
      <c r="Z341" s="11"/>
      <c r="AA341" s="11"/>
      <c r="AB341" s="11"/>
      <c r="AC341" s="11"/>
      <c r="AD341" s="11"/>
      <c r="AE341" s="11"/>
      <c r="AT341" s="209" t="s">
        <v>137</v>
      </c>
      <c r="AU341" s="209" t="s">
        <v>72</v>
      </c>
      <c r="AV341" s="11" t="s">
        <v>82</v>
      </c>
      <c r="AW341" s="11" t="s">
        <v>33</v>
      </c>
      <c r="AX341" s="11" t="s">
        <v>72</v>
      </c>
      <c r="AY341" s="209" t="s">
        <v>136</v>
      </c>
    </row>
    <row r="342" s="12" customFormat="1">
      <c r="A342" s="12"/>
      <c r="B342" s="210"/>
      <c r="C342" s="211"/>
      <c r="D342" s="190" t="s">
        <v>137</v>
      </c>
      <c r="E342" s="212" t="s">
        <v>19</v>
      </c>
      <c r="F342" s="213" t="s">
        <v>140</v>
      </c>
      <c r="G342" s="211"/>
      <c r="H342" s="214">
        <v>3.7250000000000001</v>
      </c>
      <c r="I342" s="215"/>
      <c r="J342" s="211"/>
      <c r="K342" s="211"/>
      <c r="L342" s="216"/>
      <c r="M342" s="217"/>
      <c r="N342" s="218"/>
      <c r="O342" s="218"/>
      <c r="P342" s="218"/>
      <c r="Q342" s="218"/>
      <c r="R342" s="218"/>
      <c r="S342" s="218"/>
      <c r="T342" s="219"/>
      <c r="U342" s="12"/>
      <c r="V342" s="12"/>
      <c r="W342" s="12"/>
      <c r="X342" s="12"/>
      <c r="Y342" s="12"/>
      <c r="Z342" s="12"/>
      <c r="AA342" s="12"/>
      <c r="AB342" s="12"/>
      <c r="AC342" s="12"/>
      <c r="AD342" s="12"/>
      <c r="AE342" s="12"/>
      <c r="AT342" s="220" t="s">
        <v>137</v>
      </c>
      <c r="AU342" s="220" t="s">
        <v>72</v>
      </c>
      <c r="AV342" s="12" t="s">
        <v>135</v>
      </c>
      <c r="AW342" s="12" t="s">
        <v>33</v>
      </c>
      <c r="AX342" s="12" t="s">
        <v>80</v>
      </c>
      <c r="AY342" s="220" t="s">
        <v>136</v>
      </c>
    </row>
    <row r="343" s="2" customFormat="1" ht="66.75" customHeight="1">
      <c r="A343" s="37"/>
      <c r="B343" s="38"/>
      <c r="C343" s="175" t="s">
        <v>295</v>
      </c>
      <c r="D343" s="175" t="s">
        <v>130</v>
      </c>
      <c r="E343" s="176" t="s">
        <v>398</v>
      </c>
      <c r="F343" s="177" t="s">
        <v>399</v>
      </c>
      <c r="G343" s="178" t="s">
        <v>149</v>
      </c>
      <c r="H343" s="179">
        <v>20.699999999999999</v>
      </c>
      <c r="I343" s="180"/>
      <c r="J343" s="181">
        <f>ROUND(I343*H343,2)</f>
        <v>0</v>
      </c>
      <c r="K343" s="177" t="s">
        <v>134</v>
      </c>
      <c r="L343" s="43"/>
      <c r="M343" s="182" t="s">
        <v>19</v>
      </c>
      <c r="N343" s="183" t="s">
        <v>43</v>
      </c>
      <c r="O343" s="83"/>
      <c r="P343" s="184">
        <f>O343*H343</f>
        <v>0</v>
      </c>
      <c r="Q343" s="184">
        <v>0</v>
      </c>
      <c r="R343" s="184">
        <f>Q343*H343</f>
        <v>0</v>
      </c>
      <c r="S343" s="184">
        <v>0</v>
      </c>
      <c r="T343" s="185">
        <f>S343*H343</f>
        <v>0</v>
      </c>
      <c r="U343" s="37"/>
      <c r="V343" s="37"/>
      <c r="W343" s="37"/>
      <c r="X343" s="37"/>
      <c r="Y343" s="37"/>
      <c r="Z343" s="37"/>
      <c r="AA343" s="37"/>
      <c r="AB343" s="37"/>
      <c r="AC343" s="37"/>
      <c r="AD343" s="37"/>
      <c r="AE343" s="37"/>
      <c r="AR343" s="186" t="s">
        <v>393</v>
      </c>
      <c r="AT343" s="186" t="s">
        <v>130</v>
      </c>
      <c r="AU343" s="186" t="s">
        <v>72</v>
      </c>
      <c r="AY343" s="16" t="s">
        <v>136</v>
      </c>
      <c r="BE343" s="187">
        <f>IF(N343="základní",J343,0)</f>
        <v>0</v>
      </c>
      <c r="BF343" s="187">
        <f>IF(N343="snížená",J343,0)</f>
        <v>0</v>
      </c>
      <c r="BG343" s="187">
        <f>IF(N343="zákl. přenesená",J343,0)</f>
        <v>0</v>
      </c>
      <c r="BH343" s="187">
        <f>IF(N343="sníž. přenesená",J343,0)</f>
        <v>0</v>
      </c>
      <c r="BI343" s="187">
        <f>IF(N343="nulová",J343,0)</f>
        <v>0</v>
      </c>
      <c r="BJ343" s="16" t="s">
        <v>80</v>
      </c>
      <c r="BK343" s="187">
        <f>ROUND(I343*H343,2)</f>
        <v>0</v>
      </c>
      <c r="BL343" s="16" t="s">
        <v>393</v>
      </c>
      <c r="BM343" s="186" t="s">
        <v>790</v>
      </c>
    </row>
    <row r="344" s="11" customFormat="1">
      <c r="A344" s="11"/>
      <c r="B344" s="199"/>
      <c r="C344" s="200"/>
      <c r="D344" s="190" t="s">
        <v>137</v>
      </c>
      <c r="E344" s="201" t="s">
        <v>19</v>
      </c>
      <c r="F344" s="202" t="s">
        <v>791</v>
      </c>
      <c r="G344" s="200"/>
      <c r="H344" s="203">
        <v>3.605</v>
      </c>
      <c r="I344" s="204"/>
      <c r="J344" s="200"/>
      <c r="K344" s="200"/>
      <c r="L344" s="205"/>
      <c r="M344" s="206"/>
      <c r="N344" s="207"/>
      <c r="O344" s="207"/>
      <c r="P344" s="207"/>
      <c r="Q344" s="207"/>
      <c r="R344" s="207"/>
      <c r="S344" s="207"/>
      <c r="T344" s="208"/>
      <c r="U344" s="11"/>
      <c r="V344" s="11"/>
      <c r="W344" s="11"/>
      <c r="X344" s="11"/>
      <c r="Y344" s="11"/>
      <c r="Z344" s="11"/>
      <c r="AA344" s="11"/>
      <c r="AB344" s="11"/>
      <c r="AC344" s="11"/>
      <c r="AD344" s="11"/>
      <c r="AE344" s="11"/>
      <c r="AT344" s="209" t="s">
        <v>137</v>
      </c>
      <c r="AU344" s="209" t="s">
        <v>72</v>
      </c>
      <c r="AV344" s="11" t="s">
        <v>82</v>
      </c>
      <c r="AW344" s="11" t="s">
        <v>33</v>
      </c>
      <c r="AX344" s="11" t="s">
        <v>72</v>
      </c>
      <c r="AY344" s="209" t="s">
        <v>136</v>
      </c>
    </row>
    <row r="345" s="11" customFormat="1">
      <c r="A345" s="11"/>
      <c r="B345" s="199"/>
      <c r="C345" s="200"/>
      <c r="D345" s="190" t="s">
        <v>137</v>
      </c>
      <c r="E345" s="201" t="s">
        <v>19</v>
      </c>
      <c r="F345" s="202" t="s">
        <v>792</v>
      </c>
      <c r="G345" s="200"/>
      <c r="H345" s="203">
        <v>17.094999999999999</v>
      </c>
      <c r="I345" s="204"/>
      <c r="J345" s="200"/>
      <c r="K345" s="200"/>
      <c r="L345" s="205"/>
      <c r="M345" s="206"/>
      <c r="N345" s="207"/>
      <c r="O345" s="207"/>
      <c r="P345" s="207"/>
      <c r="Q345" s="207"/>
      <c r="R345" s="207"/>
      <c r="S345" s="207"/>
      <c r="T345" s="208"/>
      <c r="U345" s="11"/>
      <c r="V345" s="11"/>
      <c r="W345" s="11"/>
      <c r="X345" s="11"/>
      <c r="Y345" s="11"/>
      <c r="Z345" s="11"/>
      <c r="AA345" s="11"/>
      <c r="AB345" s="11"/>
      <c r="AC345" s="11"/>
      <c r="AD345" s="11"/>
      <c r="AE345" s="11"/>
      <c r="AT345" s="209" t="s">
        <v>137</v>
      </c>
      <c r="AU345" s="209" t="s">
        <v>72</v>
      </c>
      <c r="AV345" s="11" t="s">
        <v>82</v>
      </c>
      <c r="AW345" s="11" t="s">
        <v>33</v>
      </c>
      <c r="AX345" s="11" t="s">
        <v>72</v>
      </c>
      <c r="AY345" s="209" t="s">
        <v>136</v>
      </c>
    </row>
    <row r="346" s="12" customFormat="1">
      <c r="A346" s="12"/>
      <c r="B346" s="210"/>
      <c r="C346" s="211"/>
      <c r="D346" s="190" t="s">
        <v>137</v>
      </c>
      <c r="E346" s="212" t="s">
        <v>19</v>
      </c>
      <c r="F346" s="213" t="s">
        <v>140</v>
      </c>
      <c r="G346" s="211"/>
      <c r="H346" s="214">
        <v>20.699999999999999</v>
      </c>
      <c r="I346" s="215"/>
      <c r="J346" s="211"/>
      <c r="K346" s="211"/>
      <c r="L346" s="216"/>
      <c r="M346" s="234"/>
      <c r="N346" s="235"/>
      <c r="O346" s="235"/>
      <c r="P346" s="235"/>
      <c r="Q346" s="235"/>
      <c r="R346" s="235"/>
      <c r="S346" s="235"/>
      <c r="T346" s="236"/>
      <c r="U346" s="12"/>
      <c r="V346" s="12"/>
      <c r="W346" s="12"/>
      <c r="X346" s="12"/>
      <c r="Y346" s="12"/>
      <c r="Z346" s="12"/>
      <c r="AA346" s="12"/>
      <c r="AB346" s="12"/>
      <c r="AC346" s="12"/>
      <c r="AD346" s="12"/>
      <c r="AE346" s="12"/>
      <c r="AT346" s="220" t="s">
        <v>137</v>
      </c>
      <c r="AU346" s="220" t="s">
        <v>72</v>
      </c>
      <c r="AV346" s="12" t="s">
        <v>135</v>
      </c>
      <c r="AW346" s="12" t="s">
        <v>33</v>
      </c>
      <c r="AX346" s="12" t="s">
        <v>80</v>
      </c>
      <c r="AY346" s="220" t="s">
        <v>136</v>
      </c>
    </row>
    <row r="347" s="2" customFormat="1" ht="6.96" customHeight="1">
      <c r="A347" s="37"/>
      <c r="B347" s="58"/>
      <c r="C347" s="59"/>
      <c r="D347" s="59"/>
      <c r="E347" s="59"/>
      <c r="F347" s="59"/>
      <c r="G347" s="59"/>
      <c r="H347" s="59"/>
      <c r="I347" s="59"/>
      <c r="J347" s="59"/>
      <c r="K347" s="59"/>
      <c r="L347" s="43"/>
      <c r="M347" s="37"/>
      <c r="O347" s="37"/>
      <c r="P347" s="37"/>
      <c r="Q347" s="37"/>
      <c r="R347" s="37"/>
      <c r="S347" s="37"/>
      <c r="T347" s="37"/>
      <c r="U347" s="37"/>
      <c r="V347" s="37"/>
      <c r="W347" s="37"/>
      <c r="X347" s="37"/>
      <c r="Y347" s="37"/>
      <c r="Z347" s="37"/>
      <c r="AA347" s="37"/>
      <c r="AB347" s="37"/>
      <c r="AC347" s="37"/>
      <c r="AD347" s="37"/>
      <c r="AE347" s="37"/>
    </row>
  </sheetData>
  <sheetProtection sheet="1" autoFilter="0" formatColumns="0" formatRows="0" objects="1" scenarios="1" spinCount="100000" saltValue="faLycKmDGHci3srRVyKU9ocW/DgzX6bOzrwOLB8NUfqwuauu4OdHTBiTwyI9Jxs2J8Z7ndS6gv3tRx7uV3Z1YA==" hashValue="HLDHhTcciwKHkkAHAjRf/sQDXhG4sfg0+wD8zc3M8k75o4V3VTzhpyA4NTIZpXq2LxL8K8QlCCkQi73r5DA7BA==" algorithmName="SHA-512" password="CC35"/>
  <autoFilter ref="C78:K34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793</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ROUND((SUM(BE79:BE353)),  2)</f>
        <v>0</v>
      </c>
      <c r="G33" s="37"/>
      <c r="H33" s="37"/>
      <c r="I33" s="147">
        <v>0.20999999999999999</v>
      </c>
      <c r="J33" s="146">
        <f>ROUND(((SUM(BE79:BE353))*I33),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ROUND((SUM(BF79:BF353)),  2)</f>
        <v>0</v>
      </c>
      <c r="G34" s="37"/>
      <c r="H34" s="37"/>
      <c r="I34" s="147">
        <v>0.14999999999999999</v>
      </c>
      <c r="J34" s="146">
        <f>ROUND(((SUM(BF79:BF353))*I34),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ROUND((SUM(BG79:BG353)),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ROUND((SUM(BH79:BH353)),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ROUND((SUM(BI79:BI353)),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04 - Oprava výhybek č. 19 a 14</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04 - Oprava výhybek č. 19 a 14</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SUM(P80:P353)</f>
        <v>0</v>
      </c>
      <c r="Q79" s="95"/>
      <c r="R79" s="172">
        <f>SUM(R80:R353)</f>
        <v>0</v>
      </c>
      <c r="S79" s="95"/>
      <c r="T79" s="173">
        <f>SUM(T80:T353)</f>
        <v>0</v>
      </c>
      <c r="U79" s="37"/>
      <c r="V79" s="37"/>
      <c r="W79" s="37"/>
      <c r="X79" s="37"/>
      <c r="Y79" s="37"/>
      <c r="Z79" s="37"/>
      <c r="AA79" s="37"/>
      <c r="AB79" s="37"/>
      <c r="AC79" s="37"/>
      <c r="AD79" s="37"/>
      <c r="AE79" s="37"/>
      <c r="AT79" s="16" t="s">
        <v>71</v>
      </c>
      <c r="AU79" s="16" t="s">
        <v>116</v>
      </c>
      <c r="BK79" s="174">
        <f>SUM(BK80:BK353)</f>
        <v>0</v>
      </c>
    </row>
    <row r="80" s="2" customFormat="1" ht="16.5" customHeight="1">
      <c r="A80" s="37"/>
      <c r="B80" s="38"/>
      <c r="C80" s="175" t="s">
        <v>80</v>
      </c>
      <c r="D80" s="175" t="s">
        <v>130</v>
      </c>
      <c r="E80" s="176" t="s">
        <v>131</v>
      </c>
      <c r="F80" s="177" t="s">
        <v>132</v>
      </c>
      <c r="G80" s="178" t="s">
        <v>133</v>
      </c>
      <c r="H80" s="179">
        <v>24</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2" customFormat="1" ht="16.5" customHeight="1">
      <c r="A81" s="37"/>
      <c r="B81" s="38"/>
      <c r="C81" s="175" t="s">
        <v>82</v>
      </c>
      <c r="D81" s="175" t="s">
        <v>130</v>
      </c>
      <c r="E81" s="176" t="s">
        <v>141</v>
      </c>
      <c r="F81" s="177" t="s">
        <v>142</v>
      </c>
      <c r="G81" s="178" t="s">
        <v>143</v>
      </c>
      <c r="H81" s="179">
        <v>16</v>
      </c>
      <c r="I81" s="180"/>
      <c r="J81" s="181">
        <f>ROUND(I81*H81,2)</f>
        <v>0</v>
      </c>
      <c r="K81" s="177" t="s">
        <v>134</v>
      </c>
      <c r="L81" s="43"/>
      <c r="M81" s="182" t="s">
        <v>19</v>
      </c>
      <c r="N81" s="183" t="s">
        <v>43</v>
      </c>
      <c r="O81" s="83"/>
      <c r="P81" s="184">
        <f>O81*H81</f>
        <v>0</v>
      </c>
      <c r="Q81" s="184">
        <v>0</v>
      </c>
      <c r="R81" s="184">
        <f>Q81*H81</f>
        <v>0</v>
      </c>
      <c r="S81" s="184">
        <v>0</v>
      </c>
      <c r="T81" s="185">
        <f>S81*H81</f>
        <v>0</v>
      </c>
      <c r="U81" s="37"/>
      <c r="V81" s="37"/>
      <c r="W81" s="37"/>
      <c r="X81" s="37"/>
      <c r="Y81" s="37"/>
      <c r="Z81" s="37"/>
      <c r="AA81" s="37"/>
      <c r="AB81" s="37"/>
      <c r="AC81" s="37"/>
      <c r="AD81" s="37"/>
      <c r="AE81" s="37"/>
      <c r="AR81" s="186" t="s">
        <v>135</v>
      </c>
      <c r="AT81" s="186" t="s">
        <v>130</v>
      </c>
      <c r="AU81" s="186" t="s">
        <v>72</v>
      </c>
      <c r="AY81" s="16" t="s">
        <v>136</v>
      </c>
      <c r="BE81" s="187">
        <f>IF(N81="základní",J81,0)</f>
        <v>0</v>
      </c>
      <c r="BF81" s="187">
        <f>IF(N81="snížená",J81,0)</f>
        <v>0</v>
      </c>
      <c r="BG81" s="187">
        <f>IF(N81="zákl. přenesená",J81,0)</f>
        <v>0</v>
      </c>
      <c r="BH81" s="187">
        <f>IF(N81="sníž. přenesená",J81,0)</f>
        <v>0</v>
      </c>
      <c r="BI81" s="187">
        <f>IF(N81="nulová",J81,0)</f>
        <v>0</v>
      </c>
      <c r="BJ81" s="16" t="s">
        <v>80</v>
      </c>
      <c r="BK81" s="187">
        <f>ROUND(I81*H81,2)</f>
        <v>0</v>
      </c>
      <c r="BL81" s="16" t="s">
        <v>135</v>
      </c>
      <c r="BM81" s="186" t="s">
        <v>135</v>
      </c>
    </row>
    <row r="82" s="2" customFormat="1" ht="16.5" customHeight="1">
      <c r="A82" s="37"/>
      <c r="B82" s="38"/>
      <c r="C82" s="175" t="s">
        <v>146</v>
      </c>
      <c r="D82" s="175" t="s">
        <v>130</v>
      </c>
      <c r="E82" s="176" t="s">
        <v>403</v>
      </c>
      <c r="F82" s="177" t="s">
        <v>404</v>
      </c>
      <c r="G82" s="178" t="s">
        <v>149</v>
      </c>
      <c r="H82" s="179">
        <v>86.075000000000003</v>
      </c>
      <c r="I82" s="180"/>
      <c r="J82" s="181">
        <f>ROUND(I82*H82,2)</f>
        <v>0</v>
      </c>
      <c r="K82" s="177" t="s">
        <v>134</v>
      </c>
      <c r="L82" s="43"/>
      <c r="M82" s="182" t="s">
        <v>19</v>
      </c>
      <c r="N82" s="183" t="s">
        <v>43</v>
      </c>
      <c r="O82" s="83"/>
      <c r="P82" s="184">
        <f>O82*H82</f>
        <v>0</v>
      </c>
      <c r="Q82" s="184">
        <v>0</v>
      </c>
      <c r="R82" s="184">
        <f>Q82*H82</f>
        <v>0</v>
      </c>
      <c r="S82" s="184">
        <v>0</v>
      </c>
      <c r="T82" s="185">
        <f>S82*H82</f>
        <v>0</v>
      </c>
      <c r="U82" s="37"/>
      <c r="V82" s="37"/>
      <c r="W82" s="37"/>
      <c r="X82" s="37"/>
      <c r="Y82" s="37"/>
      <c r="Z82" s="37"/>
      <c r="AA82" s="37"/>
      <c r="AB82" s="37"/>
      <c r="AC82" s="37"/>
      <c r="AD82" s="37"/>
      <c r="AE82" s="37"/>
      <c r="AR82" s="186" t="s">
        <v>135</v>
      </c>
      <c r="AT82" s="186" t="s">
        <v>130</v>
      </c>
      <c r="AU82" s="186" t="s">
        <v>72</v>
      </c>
      <c r="AY82" s="16" t="s">
        <v>136</v>
      </c>
      <c r="BE82" s="187">
        <f>IF(N82="základní",J82,0)</f>
        <v>0</v>
      </c>
      <c r="BF82" s="187">
        <f>IF(N82="snížená",J82,0)</f>
        <v>0</v>
      </c>
      <c r="BG82" s="187">
        <f>IF(N82="zákl. přenesená",J82,0)</f>
        <v>0</v>
      </c>
      <c r="BH82" s="187">
        <f>IF(N82="sníž. přenesená",J82,0)</f>
        <v>0</v>
      </c>
      <c r="BI82" s="187">
        <f>IF(N82="nulová",J82,0)</f>
        <v>0</v>
      </c>
      <c r="BJ82" s="16" t="s">
        <v>80</v>
      </c>
      <c r="BK82" s="187">
        <f>ROUND(I82*H82,2)</f>
        <v>0</v>
      </c>
      <c r="BL82" s="16" t="s">
        <v>135</v>
      </c>
      <c r="BM82" s="186" t="s">
        <v>150</v>
      </c>
    </row>
    <row r="83" s="10" customFormat="1">
      <c r="A83" s="10"/>
      <c r="B83" s="188"/>
      <c r="C83" s="189"/>
      <c r="D83" s="190" t="s">
        <v>137</v>
      </c>
      <c r="E83" s="191" t="s">
        <v>19</v>
      </c>
      <c r="F83" s="192" t="s">
        <v>794</v>
      </c>
      <c r="G83" s="189"/>
      <c r="H83" s="191" t="s">
        <v>19</v>
      </c>
      <c r="I83" s="193"/>
      <c r="J83" s="189"/>
      <c r="K83" s="189"/>
      <c r="L83" s="194"/>
      <c r="M83" s="195"/>
      <c r="N83" s="196"/>
      <c r="O83" s="196"/>
      <c r="P83" s="196"/>
      <c r="Q83" s="196"/>
      <c r="R83" s="196"/>
      <c r="S83" s="196"/>
      <c r="T83" s="197"/>
      <c r="U83" s="10"/>
      <c r="V83" s="10"/>
      <c r="W83" s="10"/>
      <c r="X83" s="10"/>
      <c r="Y83" s="10"/>
      <c r="Z83" s="10"/>
      <c r="AA83" s="10"/>
      <c r="AB83" s="10"/>
      <c r="AC83" s="10"/>
      <c r="AD83" s="10"/>
      <c r="AE83" s="10"/>
      <c r="AT83" s="198" t="s">
        <v>137</v>
      </c>
      <c r="AU83" s="198" t="s">
        <v>72</v>
      </c>
      <c r="AV83" s="10" t="s">
        <v>80</v>
      </c>
      <c r="AW83" s="10" t="s">
        <v>33</v>
      </c>
      <c r="AX83" s="10" t="s">
        <v>72</v>
      </c>
      <c r="AY83" s="198" t="s">
        <v>136</v>
      </c>
    </row>
    <row r="84" s="10" customFormat="1">
      <c r="A84" s="10"/>
      <c r="B84" s="188"/>
      <c r="C84" s="189"/>
      <c r="D84" s="190" t="s">
        <v>137</v>
      </c>
      <c r="E84" s="191" t="s">
        <v>19</v>
      </c>
      <c r="F84" s="192" t="s">
        <v>795</v>
      </c>
      <c r="G84" s="189"/>
      <c r="H84" s="191" t="s">
        <v>19</v>
      </c>
      <c r="I84" s="193"/>
      <c r="J84" s="189"/>
      <c r="K84" s="189"/>
      <c r="L84" s="194"/>
      <c r="M84" s="195"/>
      <c r="N84" s="196"/>
      <c r="O84" s="196"/>
      <c r="P84" s="196"/>
      <c r="Q84" s="196"/>
      <c r="R84" s="196"/>
      <c r="S84" s="196"/>
      <c r="T84" s="197"/>
      <c r="U84" s="10"/>
      <c r="V84" s="10"/>
      <c r="W84" s="10"/>
      <c r="X84" s="10"/>
      <c r="Y84" s="10"/>
      <c r="Z84" s="10"/>
      <c r="AA84" s="10"/>
      <c r="AB84" s="10"/>
      <c r="AC84" s="10"/>
      <c r="AD84" s="10"/>
      <c r="AE84" s="10"/>
      <c r="AT84" s="198" t="s">
        <v>137</v>
      </c>
      <c r="AU84" s="198" t="s">
        <v>72</v>
      </c>
      <c r="AV84" s="10" t="s">
        <v>80</v>
      </c>
      <c r="AW84" s="10" t="s">
        <v>33</v>
      </c>
      <c r="AX84" s="10" t="s">
        <v>72</v>
      </c>
      <c r="AY84" s="198" t="s">
        <v>136</v>
      </c>
    </row>
    <row r="85" s="10" customFormat="1">
      <c r="A85" s="10"/>
      <c r="B85" s="188"/>
      <c r="C85" s="189"/>
      <c r="D85" s="190" t="s">
        <v>137</v>
      </c>
      <c r="E85" s="191" t="s">
        <v>19</v>
      </c>
      <c r="F85" s="192" t="s">
        <v>796</v>
      </c>
      <c r="G85" s="189"/>
      <c r="H85" s="191" t="s">
        <v>19</v>
      </c>
      <c r="I85" s="193"/>
      <c r="J85" s="189"/>
      <c r="K85" s="189"/>
      <c r="L85" s="194"/>
      <c r="M85" s="195"/>
      <c r="N85" s="196"/>
      <c r="O85" s="196"/>
      <c r="P85" s="196"/>
      <c r="Q85" s="196"/>
      <c r="R85" s="196"/>
      <c r="S85" s="196"/>
      <c r="T85" s="197"/>
      <c r="U85" s="10"/>
      <c r="V85" s="10"/>
      <c r="W85" s="10"/>
      <c r="X85" s="10"/>
      <c r="Y85" s="10"/>
      <c r="Z85" s="10"/>
      <c r="AA85" s="10"/>
      <c r="AB85" s="10"/>
      <c r="AC85" s="10"/>
      <c r="AD85" s="10"/>
      <c r="AE85" s="10"/>
      <c r="AT85" s="198" t="s">
        <v>137</v>
      </c>
      <c r="AU85" s="198" t="s">
        <v>72</v>
      </c>
      <c r="AV85" s="10" t="s">
        <v>80</v>
      </c>
      <c r="AW85" s="10" t="s">
        <v>33</v>
      </c>
      <c r="AX85" s="10" t="s">
        <v>72</v>
      </c>
      <c r="AY85" s="198" t="s">
        <v>136</v>
      </c>
    </row>
    <row r="86" s="10" customFormat="1">
      <c r="A86" s="10"/>
      <c r="B86" s="188"/>
      <c r="C86" s="189"/>
      <c r="D86" s="190" t="s">
        <v>137</v>
      </c>
      <c r="E86" s="191" t="s">
        <v>19</v>
      </c>
      <c r="F86" s="192" t="s">
        <v>797</v>
      </c>
      <c r="G86" s="189"/>
      <c r="H86" s="191" t="s">
        <v>19</v>
      </c>
      <c r="I86" s="193"/>
      <c r="J86" s="189"/>
      <c r="K86" s="189"/>
      <c r="L86" s="194"/>
      <c r="M86" s="195"/>
      <c r="N86" s="196"/>
      <c r="O86" s="196"/>
      <c r="P86" s="196"/>
      <c r="Q86" s="196"/>
      <c r="R86" s="196"/>
      <c r="S86" s="196"/>
      <c r="T86" s="197"/>
      <c r="U86" s="10"/>
      <c r="V86" s="10"/>
      <c r="W86" s="10"/>
      <c r="X86" s="10"/>
      <c r="Y86" s="10"/>
      <c r="Z86" s="10"/>
      <c r="AA86" s="10"/>
      <c r="AB86" s="10"/>
      <c r="AC86" s="10"/>
      <c r="AD86" s="10"/>
      <c r="AE86" s="10"/>
      <c r="AT86" s="198" t="s">
        <v>137</v>
      </c>
      <c r="AU86" s="198" t="s">
        <v>72</v>
      </c>
      <c r="AV86" s="10" t="s">
        <v>80</v>
      </c>
      <c r="AW86" s="10" t="s">
        <v>33</v>
      </c>
      <c r="AX86" s="10" t="s">
        <v>72</v>
      </c>
      <c r="AY86" s="198" t="s">
        <v>136</v>
      </c>
    </row>
    <row r="87" s="10" customFormat="1">
      <c r="A87" s="10"/>
      <c r="B87" s="188"/>
      <c r="C87" s="189"/>
      <c r="D87" s="190" t="s">
        <v>137</v>
      </c>
      <c r="E87" s="191" t="s">
        <v>19</v>
      </c>
      <c r="F87" s="192" t="s">
        <v>798</v>
      </c>
      <c r="G87" s="189"/>
      <c r="H87" s="191" t="s">
        <v>19</v>
      </c>
      <c r="I87" s="193"/>
      <c r="J87" s="189"/>
      <c r="K87" s="189"/>
      <c r="L87" s="194"/>
      <c r="M87" s="195"/>
      <c r="N87" s="196"/>
      <c r="O87" s="196"/>
      <c r="P87" s="196"/>
      <c r="Q87" s="196"/>
      <c r="R87" s="196"/>
      <c r="S87" s="196"/>
      <c r="T87" s="197"/>
      <c r="U87" s="10"/>
      <c r="V87" s="10"/>
      <c r="W87" s="10"/>
      <c r="X87" s="10"/>
      <c r="Y87" s="10"/>
      <c r="Z87" s="10"/>
      <c r="AA87" s="10"/>
      <c r="AB87" s="10"/>
      <c r="AC87" s="10"/>
      <c r="AD87" s="10"/>
      <c r="AE87" s="10"/>
      <c r="AT87" s="198" t="s">
        <v>137</v>
      </c>
      <c r="AU87" s="198" t="s">
        <v>72</v>
      </c>
      <c r="AV87" s="10" t="s">
        <v>80</v>
      </c>
      <c r="AW87" s="10" t="s">
        <v>33</v>
      </c>
      <c r="AX87" s="10" t="s">
        <v>72</v>
      </c>
      <c r="AY87" s="198" t="s">
        <v>136</v>
      </c>
    </row>
    <row r="88" s="10" customFormat="1">
      <c r="A88" s="10"/>
      <c r="B88" s="188"/>
      <c r="C88" s="189"/>
      <c r="D88" s="190" t="s">
        <v>137</v>
      </c>
      <c r="E88" s="191" t="s">
        <v>19</v>
      </c>
      <c r="F88" s="192" t="s">
        <v>799</v>
      </c>
      <c r="G88" s="189"/>
      <c r="H88" s="191" t="s">
        <v>19</v>
      </c>
      <c r="I88" s="193"/>
      <c r="J88" s="189"/>
      <c r="K88" s="189"/>
      <c r="L88" s="194"/>
      <c r="M88" s="195"/>
      <c r="N88" s="196"/>
      <c r="O88" s="196"/>
      <c r="P88" s="196"/>
      <c r="Q88" s="196"/>
      <c r="R88" s="196"/>
      <c r="S88" s="196"/>
      <c r="T88" s="197"/>
      <c r="U88" s="10"/>
      <c r="V88" s="10"/>
      <c r="W88" s="10"/>
      <c r="X88" s="10"/>
      <c r="Y88" s="10"/>
      <c r="Z88" s="10"/>
      <c r="AA88" s="10"/>
      <c r="AB88" s="10"/>
      <c r="AC88" s="10"/>
      <c r="AD88" s="10"/>
      <c r="AE88" s="10"/>
      <c r="AT88" s="198" t="s">
        <v>137</v>
      </c>
      <c r="AU88" s="198" t="s">
        <v>72</v>
      </c>
      <c r="AV88" s="10" t="s">
        <v>80</v>
      </c>
      <c r="AW88" s="10" t="s">
        <v>33</v>
      </c>
      <c r="AX88" s="10" t="s">
        <v>72</v>
      </c>
      <c r="AY88" s="198" t="s">
        <v>136</v>
      </c>
    </row>
    <row r="89" s="11" customFormat="1">
      <c r="A89" s="11"/>
      <c r="B89" s="199"/>
      <c r="C89" s="200"/>
      <c r="D89" s="190" t="s">
        <v>137</v>
      </c>
      <c r="E89" s="201" t="s">
        <v>19</v>
      </c>
      <c r="F89" s="202" t="s">
        <v>800</v>
      </c>
      <c r="G89" s="200"/>
      <c r="H89" s="203">
        <v>86.075000000000003</v>
      </c>
      <c r="I89" s="204"/>
      <c r="J89" s="200"/>
      <c r="K89" s="200"/>
      <c r="L89" s="205"/>
      <c r="M89" s="206"/>
      <c r="N89" s="207"/>
      <c r="O89" s="207"/>
      <c r="P89" s="207"/>
      <c r="Q89" s="207"/>
      <c r="R89" s="207"/>
      <c r="S89" s="207"/>
      <c r="T89" s="208"/>
      <c r="U89" s="11"/>
      <c r="V89" s="11"/>
      <c r="W89" s="11"/>
      <c r="X89" s="11"/>
      <c r="Y89" s="11"/>
      <c r="Z89" s="11"/>
      <c r="AA89" s="11"/>
      <c r="AB89" s="11"/>
      <c r="AC89" s="11"/>
      <c r="AD89" s="11"/>
      <c r="AE89" s="11"/>
      <c r="AT89" s="209" t="s">
        <v>137</v>
      </c>
      <c r="AU89" s="209" t="s">
        <v>72</v>
      </c>
      <c r="AV89" s="11" t="s">
        <v>82</v>
      </c>
      <c r="AW89" s="11" t="s">
        <v>33</v>
      </c>
      <c r="AX89" s="11" t="s">
        <v>72</v>
      </c>
      <c r="AY89" s="209" t="s">
        <v>136</v>
      </c>
    </row>
    <row r="90" s="12" customFormat="1">
      <c r="A90" s="12"/>
      <c r="B90" s="210"/>
      <c r="C90" s="211"/>
      <c r="D90" s="190" t="s">
        <v>137</v>
      </c>
      <c r="E90" s="212" t="s">
        <v>19</v>
      </c>
      <c r="F90" s="213" t="s">
        <v>140</v>
      </c>
      <c r="G90" s="211"/>
      <c r="H90" s="214">
        <v>86.075000000000003</v>
      </c>
      <c r="I90" s="215"/>
      <c r="J90" s="211"/>
      <c r="K90" s="211"/>
      <c r="L90" s="216"/>
      <c r="M90" s="217"/>
      <c r="N90" s="218"/>
      <c r="O90" s="218"/>
      <c r="P90" s="218"/>
      <c r="Q90" s="218"/>
      <c r="R90" s="218"/>
      <c r="S90" s="218"/>
      <c r="T90" s="219"/>
      <c r="U90" s="12"/>
      <c r="V90" s="12"/>
      <c r="W90" s="12"/>
      <c r="X90" s="12"/>
      <c r="Y90" s="12"/>
      <c r="Z90" s="12"/>
      <c r="AA90" s="12"/>
      <c r="AB90" s="12"/>
      <c r="AC90" s="12"/>
      <c r="AD90" s="12"/>
      <c r="AE90" s="12"/>
      <c r="AT90" s="220" t="s">
        <v>137</v>
      </c>
      <c r="AU90" s="220" t="s">
        <v>72</v>
      </c>
      <c r="AV90" s="12" t="s">
        <v>135</v>
      </c>
      <c r="AW90" s="12" t="s">
        <v>33</v>
      </c>
      <c r="AX90" s="12" t="s">
        <v>80</v>
      </c>
      <c r="AY90" s="220" t="s">
        <v>136</v>
      </c>
    </row>
    <row r="91" s="2" customFormat="1" ht="16.5" customHeight="1">
      <c r="A91" s="37"/>
      <c r="B91" s="38"/>
      <c r="C91" s="175" t="s">
        <v>135</v>
      </c>
      <c r="D91" s="175" t="s">
        <v>130</v>
      </c>
      <c r="E91" s="176" t="s">
        <v>155</v>
      </c>
      <c r="F91" s="177" t="s">
        <v>156</v>
      </c>
      <c r="G91" s="178" t="s">
        <v>133</v>
      </c>
      <c r="H91" s="179">
        <v>10</v>
      </c>
      <c r="I91" s="180"/>
      <c r="J91" s="181">
        <f>ROUND(I91*H91,2)</f>
        <v>0</v>
      </c>
      <c r="K91" s="177" t="s">
        <v>134</v>
      </c>
      <c r="L91" s="43"/>
      <c r="M91" s="182" t="s">
        <v>19</v>
      </c>
      <c r="N91" s="183" t="s">
        <v>43</v>
      </c>
      <c r="O91" s="83"/>
      <c r="P91" s="184">
        <f>O91*H91</f>
        <v>0</v>
      </c>
      <c r="Q91" s="184">
        <v>0</v>
      </c>
      <c r="R91" s="184">
        <f>Q91*H91</f>
        <v>0</v>
      </c>
      <c r="S91" s="184">
        <v>0</v>
      </c>
      <c r="T91" s="185">
        <f>S91*H91</f>
        <v>0</v>
      </c>
      <c r="U91" s="37"/>
      <c r="V91" s="37"/>
      <c r="W91" s="37"/>
      <c r="X91" s="37"/>
      <c r="Y91" s="37"/>
      <c r="Z91" s="37"/>
      <c r="AA91" s="37"/>
      <c r="AB91" s="37"/>
      <c r="AC91" s="37"/>
      <c r="AD91" s="37"/>
      <c r="AE91" s="37"/>
      <c r="AR91" s="186" t="s">
        <v>135</v>
      </c>
      <c r="AT91" s="186" t="s">
        <v>130</v>
      </c>
      <c r="AU91" s="186" t="s">
        <v>72</v>
      </c>
      <c r="AY91" s="16" t="s">
        <v>136</v>
      </c>
      <c r="BE91" s="187">
        <f>IF(N91="základní",J91,0)</f>
        <v>0</v>
      </c>
      <c r="BF91" s="187">
        <f>IF(N91="snížená",J91,0)</f>
        <v>0</v>
      </c>
      <c r="BG91" s="187">
        <f>IF(N91="zákl. přenesená",J91,0)</f>
        <v>0</v>
      </c>
      <c r="BH91" s="187">
        <f>IF(N91="sníž. přenesená",J91,0)</f>
        <v>0</v>
      </c>
      <c r="BI91" s="187">
        <f>IF(N91="nulová",J91,0)</f>
        <v>0</v>
      </c>
      <c r="BJ91" s="16" t="s">
        <v>80</v>
      </c>
      <c r="BK91" s="187">
        <f>ROUND(I91*H91,2)</f>
        <v>0</v>
      </c>
      <c r="BL91" s="16" t="s">
        <v>135</v>
      </c>
      <c r="BM91" s="186" t="s">
        <v>157</v>
      </c>
    </row>
    <row r="92" s="11" customFormat="1">
      <c r="A92" s="11"/>
      <c r="B92" s="199"/>
      <c r="C92" s="200"/>
      <c r="D92" s="190" t="s">
        <v>137</v>
      </c>
      <c r="E92" s="201" t="s">
        <v>19</v>
      </c>
      <c r="F92" s="202" t="s">
        <v>801</v>
      </c>
      <c r="G92" s="200"/>
      <c r="H92" s="203">
        <v>10</v>
      </c>
      <c r="I92" s="204"/>
      <c r="J92" s="200"/>
      <c r="K92" s="200"/>
      <c r="L92" s="205"/>
      <c r="M92" s="206"/>
      <c r="N92" s="207"/>
      <c r="O92" s="207"/>
      <c r="P92" s="207"/>
      <c r="Q92" s="207"/>
      <c r="R92" s="207"/>
      <c r="S92" s="207"/>
      <c r="T92" s="208"/>
      <c r="U92" s="11"/>
      <c r="V92" s="11"/>
      <c r="W92" s="11"/>
      <c r="X92" s="11"/>
      <c r="Y92" s="11"/>
      <c r="Z92" s="11"/>
      <c r="AA92" s="11"/>
      <c r="AB92" s="11"/>
      <c r="AC92" s="11"/>
      <c r="AD92" s="11"/>
      <c r="AE92" s="11"/>
      <c r="AT92" s="209" t="s">
        <v>137</v>
      </c>
      <c r="AU92" s="209" t="s">
        <v>72</v>
      </c>
      <c r="AV92" s="11" t="s">
        <v>82</v>
      </c>
      <c r="AW92" s="11" t="s">
        <v>33</v>
      </c>
      <c r="AX92" s="11" t="s">
        <v>72</v>
      </c>
      <c r="AY92" s="209" t="s">
        <v>136</v>
      </c>
    </row>
    <row r="93" s="12" customFormat="1">
      <c r="A93" s="12"/>
      <c r="B93" s="210"/>
      <c r="C93" s="211"/>
      <c r="D93" s="190" t="s">
        <v>137</v>
      </c>
      <c r="E93" s="212" t="s">
        <v>19</v>
      </c>
      <c r="F93" s="213" t="s">
        <v>140</v>
      </c>
      <c r="G93" s="211"/>
      <c r="H93" s="214">
        <v>10</v>
      </c>
      <c r="I93" s="215"/>
      <c r="J93" s="211"/>
      <c r="K93" s="211"/>
      <c r="L93" s="216"/>
      <c r="M93" s="217"/>
      <c r="N93" s="218"/>
      <c r="O93" s="218"/>
      <c r="P93" s="218"/>
      <c r="Q93" s="218"/>
      <c r="R93" s="218"/>
      <c r="S93" s="218"/>
      <c r="T93" s="219"/>
      <c r="U93" s="12"/>
      <c r="V93" s="12"/>
      <c r="W93" s="12"/>
      <c r="X93" s="12"/>
      <c r="Y93" s="12"/>
      <c r="Z93" s="12"/>
      <c r="AA93" s="12"/>
      <c r="AB93" s="12"/>
      <c r="AC93" s="12"/>
      <c r="AD93" s="12"/>
      <c r="AE93" s="12"/>
      <c r="AT93" s="220" t="s">
        <v>137</v>
      </c>
      <c r="AU93" s="220" t="s">
        <v>72</v>
      </c>
      <c r="AV93" s="12" t="s">
        <v>135</v>
      </c>
      <c r="AW93" s="12" t="s">
        <v>33</v>
      </c>
      <c r="AX93" s="12" t="s">
        <v>80</v>
      </c>
      <c r="AY93" s="220" t="s">
        <v>136</v>
      </c>
    </row>
    <row r="94" s="2" customFormat="1" ht="16.5" customHeight="1">
      <c r="A94" s="37"/>
      <c r="B94" s="38"/>
      <c r="C94" s="175" t="s">
        <v>159</v>
      </c>
      <c r="D94" s="175" t="s">
        <v>130</v>
      </c>
      <c r="E94" s="176" t="s">
        <v>417</v>
      </c>
      <c r="F94" s="177" t="s">
        <v>418</v>
      </c>
      <c r="G94" s="178" t="s">
        <v>133</v>
      </c>
      <c r="H94" s="179">
        <v>53</v>
      </c>
      <c r="I94" s="180"/>
      <c r="J94" s="181">
        <f>ROUND(I94*H94,2)</f>
        <v>0</v>
      </c>
      <c r="K94" s="177" t="s">
        <v>134</v>
      </c>
      <c r="L94" s="43"/>
      <c r="M94" s="182" t="s">
        <v>19</v>
      </c>
      <c r="N94" s="183" t="s">
        <v>43</v>
      </c>
      <c r="O94" s="83"/>
      <c r="P94" s="184">
        <f>O94*H94</f>
        <v>0</v>
      </c>
      <c r="Q94" s="184">
        <v>0</v>
      </c>
      <c r="R94" s="184">
        <f>Q94*H94</f>
        <v>0</v>
      </c>
      <c r="S94" s="184">
        <v>0</v>
      </c>
      <c r="T94" s="185">
        <f>S94*H94</f>
        <v>0</v>
      </c>
      <c r="U94" s="37"/>
      <c r="V94" s="37"/>
      <c r="W94" s="37"/>
      <c r="X94" s="37"/>
      <c r="Y94" s="37"/>
      <c r="Z94" s="37"/>
      <c r="AA94" s="37"/>
      <c r="AB94" s="37"/>
      <c r="AC94" s="37"/>
      <c r="AD94" s="37"/>
      <c r="AE94" s="37"/>
      <c r="AR94" s="186" t="s">
        <v>135</v>
      </c>
      <c r="AT94" s="186" t="s">
        <v>130</v>
      </c>
      <c r="AU94" s="186" t="s">
        <v>72</v>
      </c>
      <c r="AY94" s="16" t="s">
        <v>136</v>
      </c>
      <c r="BE94" s="187">
        <f>IF(N94="základní",J94,0)</f>
        <v>0</v>
      </c>
      <c r="BF94" s="187">
        <f>IF(N94="snížená",J94,0)</f>
        <v>0</v>
      </c>
      <c r="BG94" s="187">
        <f>IF(N94="zákl. přenesená",J94,0)</f>
        <v>0</v>
      </c>
      <c r="BH94" s="187">
        <f>IF(N94="sníž. přenesená",J94,0)</f>
        <v>0</v>
      </c>
      <c r="BI94" s="187">
        <f>IF(N94="nulová",J94,0)</f>
        <v>0</v>
      </c>
      <c r="BJ94" s="16" t="s">
        <v>80</v>
      </c>
      <c r="BK94" s="187">
        <f>ROUND(I94*H94,2)</f>
        <v>0</v>
      </c>
      <c r="BL94" s="16" t="s">
        <v>135</v>
      </c>
      <c r="BM94" s="186" t="s">
        <v>139</v>
      </c>
    </row>
    <row r="95" s="10" customFormat="1">
      <c r="A95" s="10"/>
      <c r="B95" s="188"/>
      <c r="C95" s="189"/>
      <c r="D95" s="190" t="s">
        <v>137</v>
      </c>
      <c r="E95" s="191" t="s">
        <v>19</v>
      </c>
      <c r="F95" s="192" t="s">
        <v>802</v>
      </c>
      <c r="G95" s="189"/>
      <c r="H95" s="191" t="s">
        <v>19</v>
      </c>
      <c r="I95" s="193"/>
      <c r="J95" s="189"/>
      <c r="K95" s="189"/>
      <c r="L95" s="194"/>
      <c r="M95" s="195"/>
      <c r="N95" s="196"/>
      <c r="O95" s="196"/>
      <c r="P95" s="196"/>
      <c r="Q95" s="196"/>
      <c r="R95" s="196"/>
      <c r="S95" s="196"/>
      <c r="T95" s="197"/>
      <c r="U95" s="10"/>
      <c r="V95" s="10"/>
      <c r="W95" s="10"/>
      <c r="X95" s="10"/>
      <c r="Y95" s="10"/>
      <c r="Z95" s="10"/>
      <c r="AA95" s="10"/>
      <c r="AB95" s="10"/>
      <c r="AC95" s="10"/>
      <c r="AD95" s="10"/>
      <c r="AE95" s="10"/>
      <c r="AT95" s="198" t="s">
        <v>137</v>
      </c>
      <c r="AU95" s="198" t="s">
        <v>72</v>
      </c>
      <c r="AV95" s="10" t="s">
        <v>80</v>
      </c>
      <c r="AW95" s="10" t="s">
        <v>33</v>
      </c>
      <c r="AX95" s="10" t="s">
        <v>72</v>
      </c>
      <c r="AY95" s="198" t="s">
        <v>136</v>
      </c>
    </row>
    <row r="96" s="10" customFormat="1">
      <c r="A96" s="10"/>
      <c r="B96" s="188"/>
      <c r="C96" s="189"/>
      <c r="D96" s="190" t="s">
        <v>137</v>
      </c>
      <c r="E96" s="191" t="s">
        <v>19</v>
      </c>
      <c r="F96" s="192" t="s">
        <v>803</v>
      </c>
      <c r="G96" s="189"/>
      <c r="H96" s="191" t="s">
        <v>19</v>
      </c>
      <c r="I96" s="193"/>
      <c r="J96" s="189"/>
      <c r="K96" s="189"/>
      <c r="L96" s="194"/>
      <c r="M96" s="195"/>
      <c r="N96" s="196"/>
      <c r="O96" s="196"/>
      <c r="P96" s="196"/>
      <c r="Q96" s="196"/>
      <c r="R96" s="196"/>
      <c r="S96" s="196"/>
      <c r="T96" s="197"/>
      <c r="U96" s="10"/>
      <c r="V96" s="10"/>
      <c r="W96" s="10"/>
      <c r="X96" s="10"/>
      <c r="Y96" s="10"/>
      <c r="Z96" s="10"/>
      <c r="AA96" s="10"/>
      <c r="AB96" s="10"/>
      <c r="AC96" s="10"/>
      <c r="AD96" s="10"/>
      <c r="AE96" s="10"/>
      <c r="AT96" s="198" t="s">
        <v>137</v>
      </c>
      <c r="AU96" s="198" t="s">
        <v>72</v>
      </c>
      <c r="AV96" s="10" t="s">
        <v>80</v>
      </c>
      <c r="AW96" s="10" t="s">
        <v>33</v>
      </c>
      <c r="AX96" s="10" t="s">
        <v>72</v>
      </c>
      <c r="AY96" s="198" t="s">
        <v>136</v>
      </c>
    </row>
    <row r="97" s="11" customFormat="1">
      <c r="A97" s="11"/>
      <c r="B97" s="199"/>
      <c r="C97" s="200"/>
      <c r="D97" s="190" t="s">
        <v>137</v>
      </c>
      <c r="E97" s="201" t="s">
        <v>19</v>
      </c>
      <c r="F97" s="202" t="s">
        <v>804</v>
      </c>
      <c r="G97" s="200"/>
      <c r="H97" s="203">
        <v>53</v>
      </c>
      <c r="I97" s="204"/>
      <c r="J97" s="200"/>
      <c r="K97" s="200"/>
      <c r="L97" s="205"/>
      <c r="M97" s="206"/>
      <c r="N97" s="207"/>
      <c r="O97" s="207"/>
      <c r="P97" s="207"/>
      <c r="Q97" s="207"/>
      <c r="R97" s="207"/>
      <c r="S97" s="207"/>
      <c r="T97" s="208"/>
      <c r="U97" s="11"/>
      <c r="V97" s="11"/>
      <c r="W97" s="11"/>
      <c r="X97" s="11"/>
      <c r="Y97" s="11"/>
      <c r="Z97" s="11"/>
      <c r="AA97" s="11"/>
      <c r="AB97" s="11"/>
      <c r="AC97" s="11"/>
      <c r="AD97" s="11"/>
      <c r="AE97" s="11"/>
      <c r="AT97" s="209" t="s">
        <v>137</v>
      </c>
      <c r="AU97" s="209" t="s">
        <v>72</v>
      </c>
      <c r="AV97" s="11" t="s">
        <v>82</v>
      </c>
      <c r="AW97" s="11" t="s">
        <v>33</v>
      </c>
      <c r="AX97" s="11" t="s">
        <v>72</v>
      </c>
      <c r="AY97" s="209" t="s">
        <v>136</v>
      </c>
    </row>
    <row r="98" s="12" customFormat="1">
      <c r="A98" s="12"/>
      <c r="B98" s="210"/>
      <c r="C98" s="211"/>
      <c r="D98" s="190" t="s">
        <v>137</v>
      </c>
      <c r="E98" s="212" t="s">
        <v>19</v>
      </c>
      <c r="F98" s="213" t="s">
        <v>140</v>
      </c>
      <c r="G98" s="211"/>
      <c r="H98" s="214">
        <v>53</v>
      </c>
      <c r="I98" s="215"/>
      <c r="J98" s="211"/>
      <c r="K98" s="211"/>
      <c r="L98" s="216"/>
      <c r="M98" s="217"/>
      <c r="N98" s="218"/>
      <c r="O98" s="218"/>
      <c r="P98" s="218"/>
      <c r="Q98" s="218"/>
      <c r="R98" s="218"/>
      <c r="S98" s="218"/>
      <c r="T98" s="219"/>
      <c r="U98" s="12"/>
      <c r="V98" s="12"/>
      <c r="W98" s="12"/>
      <c r="X98" s="12"/>
      <c r="Y98" s="12"/>
      <c r="Z98" s="12"/>
      <c r="AA98" s="12"/>
      <c r="AB98" s="12"/>
      <c r="AC98" s="12"/>
      <c r="AD98" s="12"/>
      <c r="AE98" s="12"/>
      <c r="AT98" s="220" t="s">
        <v>137</v>
      </c>
      <c r="AU98" s="220" t="s">
        <v>72</v>
      </c>
      <c r="AV98" s="12" t="s">
        <v>135</v>
      </c>
      <c r="AW98" s="12" t="s">
        <v>33</v>
      </c>
      <c r="AX98" s="12" t="s">
        <v>80</v>
      </c>
      <c r="AY98" s="220" t="s">
        <v>136</v>
      </c>
    </row>
    <row r="99" s="2" customFormat="1" ht="16.5" customHeight="1">
      <c r="A99" s="37"/>
      <c r="B99" s="38"/>
      <c r="C99" s="175" t="s">
        <v>150</v>
      </c>
      <c r="D99" s="175" t="s">
        <v>130</v>
      </c>
      <c r="E99" s="176" t="s">
        <v>423</v>
      </c>
      <c r="F99" s="177" t="s">
        <v>424</v>
      </c>
      <c r="G99" s="178" t="s">
        <v>133</v>
      </c>
      <c r="H99" s="179">
        <v>41</v>
      </c>
      <c r="I99" s="180"/>
      <c r="J99" s="181">
        <f>ROUND(I99*H99,2)</f>
        <v>0</v>
      </c>
      <c r="K99" s="177" t="s">
        <v>134</v>
      </c>
      <c r="L99" s="43"/>
      <c r="M99" s="182" t="s">
        <v>19</v>
      </c>
      <c r="N99" s="183" t="s">
        <v>43</v>
      </c>
      <c r="O99" s="83"/>
      <c r="P99" s="184">
        <f>O99*H99</f>
        <v>0</v>
      </c>
      <c r="Q99" s="184">
        <v>0</v>
      </c>
      <c r="R99" s="184">
        <f>Q99*H99</f>
        <v>0</v>
      </c>
      <c r="S99" s="184">
        <v>0</v>
      </c>
      <c r="T99" s="185">
        <f>S99*H99</f>
        <v>0</v>
      </c>
      <c r="U99" s="37"/>
      <c r="V99" s="37"/>
      <c r="W99" s="37"/>
      <c r="X99" s="37"/>
      <c r="Y99" s="37"/>
      <c r="Z99" s="37"/>
      <c r="AA99" s="37"/>
      <c r="AB99" s="37"/>
      <c r="AC99" s="37"/>
      <c r="AD99" s="37"/>
      <c r="AE99" s="37"/>
      <c r="AR99" s="186" t="s">
        <v>135</v>
      </c>
      <c r="AT99" s="186" t="s">
        <v>130</v>
      </c>
      <c r="AU99" s="186" t="s">
        <v>72</v>
      </c>
      <c r="AY99" s="16" t="s">
        <v>136</v>
      </c>
      <c r="BE99" s="187">
        <f>IF(N99="základní",J99,0)</f>
        <v>0</v>
      </c>
      <c r="BF99" s="187">
        <f>IF(N99="snížená",J99,0)</f>
        <v>0</v>
      </c>
      <c r="BG99" s="187">
        <f>IF(N99="zákl. přenesená",J99,0)</f>
        <v>0</v>
      </c>
      <c r="BH99" s="187">
        <f>IF(N99="sníž. přenesená",J99,0)</f>
        <v>0</v>
      </c>
      <c r="BI99" s="187">
        <f>IF(N99="nulová",J99,0)</f>
        <v>0</v>
      </c>
      <c r="BJ99" s="16" t="s">
        <v>80</v>
      </c>
      <c r="BK99" s="187">
        <f>ROUND(I99*H99,2)</f>
        <v>0</v>
      </c>
      <c r="BL99" s="16" t="s">
        <v>135</v>
      </c>
      <c r="BM99" s="186" t="s">
        <v>167</v>
      </c>
    </row>
    <row r="100" s="10" customFormat="1">
      <c r="A100" s="10"/>
      <c r="B100" s="188"/>
      <c r="C100" s="189"/>
      <c r="D100" s="190" t="s">
        <v>137</v>
      </c>
      <c r="E100" s="191" t="s">
        <v>19</v>
      </c>
      <c r="F100" s="192" t="s">
        <v>805</v>
      </c>
      <c r="G100" s="189"/>
      <c r="H100" s="191" t="s">
        <v>19</v>
      </c>
      <c r="I100" s="193"/>
      <c r="J100" s="189"/>
      <c r="K100" s="189"/>
      <c r="L100" s="194"/>
      <c r="M100" s="195"/>
      <c r="N100" s="196"/>
      <c r="O100" s="196"/>
      <c r="P100" s="196"/>
      <c r="Q100" s="196"/>
      <c r="R100" s="196"/>
      <c r="S100" s="196"/>
      <c r="T100" s="197"/>
      <c r="U100" s="10"/>
      <c r="V100" s="10"/>
      <c r="W100" s="10"/>
      <c r="X100" s="10"/>
      <c r="Y100" s="10"/>
      <c r="Z100" s="10"/>
      <c r="AA100" s="10"/>
      <c r="AB100" s="10"/>
      <c r="AC100" s="10"/>
      <c r="AD100" s="10"/>
      <c r="AE100" s="10"/>
      <c r="AT100" s="198" t="s">
        <v>137</v>
      </c>
      <c r="AU100" s="198" t="s">
        <v>72</v>
      </c>
      <c r="AV100" s="10" t="s">
        <v>80</v>
      </c>
      <c r="AW100" s="10" t="s">
        <v>33</v>
      </c>
      <c r="AX100" s="10" t="s">
        <v>72</v>
      </c>
      <c r="AY100" s="198" t="s">
        <v>136</v>
      </c>
    </row>
    <row r="101" s="10" customFormat="1">
      <c r="A101" s="10"/>
      <c r="B101" s="188"/>
      <c r="C101" s="189"/>
      <c r="D101" s="190" t="s">
        <v>137</v>
      </c>
      <c r="E101" s="191" t="s">
        <v>19</v>
      </c>
      <c r="F101" s="192" t="s">
        <v>806</v>
      </c>
      <c r="G101" s="189"/>
      <c r="H101" s="191" t="s">
        <v>19</v>
      </c>
      <c r="I101" s="193"/>
      <c r="J101" s="189"/>
      <c r="K101" s="189"/>
      <c r="L101" s="194"/>
      <c r="M101" s="195"/>
      <c r="N101" s="196"/>
      <c r="O101" s="196"/>
      <c r="P101" s="196"/>
      <c r="Q101" s="196"/>
      <c r="R101" s="196"/>
      <c r="S101" s="196"/>
      <c r="T101" s="197"/>
      <c r="U101" s="10"/>
      <c r="V101" s="10"/>
      <c r="W101" s="10"/>
      <c r="X101" s="10"/>
      <c r="Y101" s="10"/>
      <c r="Z101" s="10"/>
      <c r="AA101" s="10"/>
      <c r="AB101" s="10"/>
      <c r="AC101" s="10"/>
      <c r="AD101" s="10"/>
      <c r="AE101" s="10"/>
      <c r="AT101" s="198" t="s">
        <v>137</v>
      </c>
      <c r="AU101" s="198" t="s">
        <v>72</v>
      </c>
      <c r="AV101" s="10" t="s">
        <v>80</v>
      </c>
      <c r="AW101" s="10" t="s">
        <v>33</v>
      </c>
      <c r="AX101" s="10" t="s">
        <v>72</v>
      </c>
      <c r="AY101" s="198" t="s">
        <v>136</v>
      </c>
    </row>
    <row r="102" s="11" customFormat="1">
      <c r="A102" s="11"/>
      <c r="B102" s="199"/>
      <c r="C102" s="200"/>
      <c r="D102" s="190" t="s">
        <v>137</v>
      </c>
      <c r="E102" s="201" t="s">
        <v>19</v>
      </c>
      <c r="F102" s="202" t="s">
        <v>807</v>
      </c>
      <c r="G102" s="200"/>
      <c r="H102" s="203">
        <v>41</v>
      </c>
      <c r="I102" s="204"/>
      <c r="J102" s="200"/>
      <c r="K102" s="200"/>
      <c r="L102" s="205"/>
      <c r="M102" s="206"/>
      <c r="N102" s="207"/>
      <c r="O102" s="207"/>
      <c r="P102" s="207"/>
      <c r="Q102" s="207"/>
      <c r="R102" s="207"/>
      <c r="S102" s="207"/>
      <c r="T102" s="208"/>
      <c r="U102" s="11"/>
      <c r="V102" s="11"/>
      <c r="W102" s="11"/>
      <c r="X102" s="11"/>
      <c r="Y102" s="11"/>
      <c r="Z102" s="11"/>
      <c r="AA102" s="11"/>
      <c r="AB102" s="11"/>
      <c r="AC102" s="11"/>
      <c r="AD102" s="11"/>
      <c r="AE102" s="11"/>
      <c r="AT102" s="209" t="s">
        <v>137</v>
      </c>
      <c r="AU102" s="209" t="s">
        <v>72</v>
      </c>
      <c r="AV102" s="11" t="s">
        <v>82</v>
      </c>
      <c r="AW102" s="11" t="s">
        <v>33</v>
      </c>
      <c r="AX102" s="11" t="s">
        <v>72</v>
      </c>
      <c r="AY102" s="209" t="s">
        <v>136</v>
      </c>
    </row>
    <row r="103" s="12" customFormat="1">
      <c r="A103" s="12"/>
      <c r="B103" s="210"/>
      <c r="C103" s="211"/>
      <c r="D103" s="190" t="s">
        <v>137</v>
      </c>
      <c r="E103" s="212" t="s">
        <v>19</v>
      </c>
      <c r="F103" s="213" t="s">
        <v>140</v>
      </c>
      <c r="G103" s="211"/>
      <c r="H103" s="214">
        <v>41</v>
      </c>
      <c r="I103" s="215"/>
      <c r="J103" s="211"/>
      <c r="K103" s="211"/>
      <c r="L103" s="216"/>
      <c r="M103" s="217"/>
      <c r="N103" s="218"/>
      <c r="O103" s="218"/>
      <c r="P103" s="218"/>
      <c r="Q103" s="218"/>
      <c r="R103" s="218"/>
      <c r="S103" s="218"/>
      <c r="T103" s="219"/>
      <c r="U103" s="12"/>
      <c r="V103" s="12"/>
      <c r="W103" s="12"/>
      <c r="X103" s="12"/>
      <c r="Y103" s="12"/>
      <c r="Z103" s="12"/>
      <c r="AA103" s="12"/>
      <c r="AB103" s="12"/>
      <c r="AC103" s="12"/>
      <c r="AD103" s="12"/>
      <c r="AE103" s="12"/>
      <c r="AT103" s="220" t="s">
        <v>137</v>
      </c>
      <c r="AU103" s="220" t="s">
        <v>72</v>
      </c>
      <c r="AV103" s="12" t="s">
        <v>135</v>
      </c>
      <c r="AW103" s="12" t="s">
        <v>33</v>
      </c>
      <c r="AX103" s="12" t="s">
        <v>80</v>
      </c>
      <c r="AY103" s="220" t="s">
        <v>136</v>
      </c>
    </row>
    <row r="104" s="2" customFormat="1" ht="16.5" customHeight="1">
      <c r="A104" s="37"/>
      <c r="B104" s="38"/>
      <c r="C104" s="175" t="s">
        <v>169</v>
      </c>
      <c r="D104" s="175" t="s">
        <v>130</v>
      </c>
      <c r="E104" s="176" t="s">
        <v>431</v>
      </c>
      <c r="F104" s="177" t="s">
        <v>432</v>
      </c>
      <c r="G104" s="178" t="s">
        <v>133</v>
      </c>
      <c r="H104" s="179">
        <v>10</v>
      </c>
      <c r="I104" s="180"/>
      <c r="J104" s="181">
        <f>ROUND(I104*H104,2)</f>
        <v>0</v>
      </c>
      <c r="K104" s="177" t="s">
        <v>134</v>
      </c>
      <c r="L104" s="43"/>
      <c r="M104" s="182" t="s">
        <v>19</v>
      </c>
      <c r="N104" s="183" t="s">
        <v>43</v>
      </c>
      <c r="O104" s="83"/>
      <c r="P104" s="184">
        <f>O104*H104</f>
        <v>0</v>
      </c>
      <c r="Q104" s="184">
        <v>0</v>
      </c>
      <c r="R104" s="184">
        <f>Q104*H104</f>
        <v>0</v>
      </c>
      <c r="S104" s="184">
        <v>0</v>
      </c>
      <c r="T104" s="185">
        <f>S104*H104</f>
        <v>0</v>
      </c>
      <c r="U104" s="37"/>
      <c r="V104" s="37"/>
      <c r="W104" s="37"/>
      <c r="X104" s="37"/>
      <c r="Y104" s="37"/>
      <c r="Z104" s="37"/>
      <c r="AA104" s="37"/>
      <c r="AB104" s="37"/>
      <c r="AC104" s="37"/>
      <c r="AD104" s="37"/>
      <c r="AE104" s="37"/>
      <c r="AR104" s="186" t="s">
        <v>135</v>
      </c>
      <c r="AT104" s="186" t="s">
        <v>130</v>
      </c>
      <c r="AU104" s="186" t="s">
        <v>72</v>
      </c>
      <c r="AY104" s="16" t="s">
        <v>136</v>
      </c>
      <c r="BE104" s="187">
        <f>IF(N104="základní",J104,0)</f>
        <v>0</v>
      </c>
      <c r="BF104" s="187">
        <f>IF(N104="snížená",J104,0)</f>
        <v>0</v>
      </c>
      <c r="BG104" s="187">
        <f>IF(N104="zákl. přenesená",J104,0)</f>
        <v>0</v>
      </c>
      <c r="BH104" s="187">
        <f>IF(N104="sníž. přenesená",J104,0)</f>
        <v>0</v>
      </c>
      <c r="BI104" s="187">
        <f>IF(N104="nulová",J104,0)</f>
        <v>0</v>
      </c>
      <c r="BJ104" s="16" t="s">
        <v>80</v>
      </c>
      <c r="BK104" s="187">
        <f>ROUND(I104*H104,2)</f>
        <v>0</v>
      </c>
      <c r="BL104" s="16" t="s">
        <v>135</v>
      </c>
      <c r="BM104" s="186" t="s">
        <v>172</v>
      </c>
    </row>
    <row r="105" s="10" customFormat="1">
      <c r="A105" s="10"/>
      <c r="B105" s="188"/>
      <c r="C105" s="189"/>
      <c r="D105" s="190" t="s">
        <v>137</v>
      </c>
      <c r="E105" s="191" t="s">
        <v>19</v>
      </c>
      <c r="F105" s="192" t="s">
        <v>808</v>
      </c>
      <c r="G105" s="189"/>
      <c r="H105" s="191" t="s">
        <v>19</v>
      </c>
      <c r="I105" s="193"/>
      <c r="J105" s="189"/>
      <c r="K105" s="189"/>
      <c r="L105" s="194"/>
      <c r="M105" s="195"/>
      <c r="N105" s="196"/>
      <c r="O105" s="196"/>
      <c r="P105" s="196"/>
      <c r="Q105" s="196"/>
      <c r="R105" s="196"/>
      <c r="S105" s="196"/>
      <c r="T105" s="197"/>
      <c r="U105" s="10"/>
      <c r="V105" s="10"/>
      <c r="W105" s="10"/>
      <c r="X105" s="10"/>
      <c r="Y105" s="10"/>
      <c r="Z105" s="10"/>
      <c r="AA105" s="10"/>
      <c r="AB105" s="10"/>
      <c r="AC105" s="10"/>
      <c r="AD105" s="10"/>
      <c r="AE105" s="10"/>
      <c r="AT105" s="198" t="s">
        <v>137</v>
      </c>
      <c r="AU105" s="198" t="s">
        <v>72</v>
      </c>
      <c r="AV105" s="10" t="s">
        <v>80</v>
      </c>
      <c r="AW105" s="10" t="s">
        <v>33</v>
      </c>
      <c r="AX105" s="10" t="s">
        <v>72</v>
      </c>
      <c r="AY105" s="198" t="s">
        <v>136</v>
      </c>
    </row>
    <row r="106" s="10" customFormat="1">
      <c r="A106" s="10"/>
      <c r="B106" s="188"/>
      <c r="C106" s="189"/>
      <c r="D106" s="190" t="s">
        <v>137</v>
      </c>
      <c r="E106" s="191" t="s">
        <v>19</v>
      </c>
      <c r="F106" s="192" t="s">
        <v>809</v>
      </c>
      <c r="G106" s="189"/>
      <c r="H106" s="191" t="s">
        <v>19</v>
      </c>
      <c r="I106" s="193"/>
      <c r="J106" s="189"/>
      <c r="K106" s="189"/>
      <c r="L106" s="194"/>
      <c r="M106" s="195"/>
      <c r="N106" s="196"/>
      <c r="O106" s="196"/>
      <c r="P106" s="196"/>
      <c r="Q106" s="196"/>
      <c r="R106" s="196"/>
      <c r="S106" s="196"/>
      <c r="T106" s="197"/>
      <c r="U106" s="10"/>
      <c r="V106" s="10"/>
      <c r="W106" s="10"/>
      <c r="X106" s="10"/>
      <c r="Y106" s="10"/>
      <c r="Z106" s="10"/>
      <c r="AA106" s="10"/>
      <c r="AB106" s="10"/>
      <c r="AC106" s="10"/>
      <c r="AD106" s="10"/>
      <c r="AE106" s="10"/>
      <c r="AT106" s="198" t="s">
        <v>137</v>
      </c>
      <c r="AU106" s="198" t="s">
        <v>72</v>
      </c>
      <c r="AV106" s="10" t="s">
        <v>80</v>
      </c>
      <c r="AW106" s="10" t="s">
        <v>33</v>
      </c>
      <c r="AX106" s="10" t="s">
        <v>72</v>
      </c>
      <c r="AY106" s="198" t="s">
        <v>136</v>
      </c>
    </row>
    <row r="107" s="11" customFormat="1">
      <c r="A107" s="11"/>
      <c r="B107" s="199"/>
      <c r="C107" s="200"/>
      <c r="D107" s="190" t="s">
        <v>137</v>
      </c>
      <c r="E107" s="201" t="s">
        <v>19</v>
      </c>
      <c r="F107" s="202" t="s">
        <v>695</v>
      </c>
      <c r="G107" s="200"/>
      <c r="H107" s="203">
        <v>10</v>
      </c>
      <c r="I107" s="204"/>
      <c r="J107" s="200"/>
      <c r="K107" s="200"/>
      <c r="L107" s="205"/>
      <c r="M107" s="206"/>
      <c r="N107" s="207"/>
      <c r="O107" s="207"/>
      <c r="P107" s="207"/>
      <c r="Q107" s="207"/>
      <c r="R107" s="207"/>
      <c r="S107" s="207"/>
      <c r="T107" s="208"/>
      <c r="U107" s="11"/>
      <c r="V107" s="11"/>
      <c r="W107" s="11"/>
      <c r="X107" s="11"/>
      <c r="Y107" s="11"/>
      <c r="Z107" s="11"/>
      <c r="AA107" s="11"/>
      <c r="AB107" s="11"/>
      <c r="AC107" s="11"/>
      <c r="AD107" s="11"/>
      <c r="AE107" s="11"/>
      <c r="AT107" s="209" t="s">
        <v>137</v>
      </c>
      <c r="AU107" s="209" t="s">
        <v>72</v>
      </c>
      <c r="AV107" s="11" t="s">
        <v>82</v>
      </c>
      <c r="AW107" s="11" t="s">
        <v>33</v>
      </c>
      <c r="AX107" s="11" t="s">
        <v>72</v>
      </c>
      <c r="AY107" s="209" t="s">
        <v>136</v>
      </c>
    </row>
    <row r="108" s="12" customFormat="1">
      <c r="A108" s="12"/>
      <c r="B108" s="210"/>
      <c r="C108" s="211"/>
      <c r="D108" s="190" t="s">
        <v>137</v>
      </c>
      <c r="E108" s="212" t="s">
        <v>19</v>
      </c>
      <c r="F108" s="213" t="s">
        <v>140</v>
      </c>
      <c r="G108" s="211"/>
      <c r="H108" s="214">
        <v>10</v>
      </c>
      <c r="I108" s="215"/>
      <c r="J108" s="211"/>
      <c r="K108" s="211"/>
      <c r="L108" s="216"/>
      <c r="M108" s="217"/>
      <c r="N108" s="218"/>
      <c r="O108" s="218"/>
      <c r="P108" s="218"/>
      <c r="Q108" s="218"/>
      <c r="R108" s="218"/>
      <c r="S108" s="218"/>
      <c r="T108" s="219"/>
      <c r="U108" s="12"/>
      <c r="V108" s="12"/>
      <c r="W108" s="12"/>
      <c r="X108" s="12"/>
      <c r="Y108" s="12"/>
      <c r="Z108" s="12"/>
      <c r="AA108" s="12"/>
      <c r="AB108" s="12"/>
      <c r="AC108" s="12"/>
      <c r="AD108" s="12"/>
      <c r="AE108" s="12"/>
      <c r="AT108" s="220" t="s">
        <v>137</v>
      </c>
      <c r="AU108" s="220" t="s">
        <v>72</v>
      </c>
      <c r="AV108" s="12" t="s">
        <v>135</v>
      </c>
      <c r="AW108" s="12" t="s">
        <v>33</v>
      </c>
      <c r="AX108" s="12" t="s">
        <v>80</v>
      </c>
      <c r="AY108" s="220" t="s">
        <v>136</v>
      </c>
    </row>
    <row r="109" s="2" customFormat="1" ht="55.5" customHeight="1">
      <c r="A109" s="37"/>
      <c r="B109" s="38"/>
      <c r="C109" s="175" t="s">
        <v>174</v>
      </c>
      <c r="D109" s="175" t="s">
        <v>130</v>
      </c>
      <c r="E109" s="176" t="s">
        <v>437</v>
      </c>
      <c r="F109" s="177" t="s">
        <v>438</v>
      </c>
      <c r="G109" s="178" t="s">
        <v>133</v>
      </c>
      <c r="H109" s="179">
        <v>12</v>
      </c>
      <c r="I109" s="180"/>
      <c r="J109" s="181">
        <f>ROUND(I109*H109,2)</f>
        <v>0</v>
      </c>
      <c r="K109" s="177" t="s">
        <v>134</v>
      </c>
      <c r="L109" s="43"/>
      <c r="M109" s="182" t="s">
        <v>19</v>
      </c>
      <c r="N109" s="183" t="s">
        <v>43</v>
      </c>
      <c r="O109" s="83"/>
      <c r="P109" s="184">
        <f>O109*H109</f>
        <v>0</v>
      </c>
      <c r="Q109" s="184">
        <v>0</v>
      </c>
      <c r="R109" s="184">
        <f>Q109*H109</f>
        <v>0</v>
      </c>
      <c r="S109" s="184">
        <v>0</v>
      </c>
      <c r="T109" s="185">
        <f>S109*H109</f>
        <v>0</v>
      </c>
      <c r="U109" s="37"/>
      <c r="V109" s="37"/>
      <c r="W109" s="37"/>
      <c r="X109" s="37"/>
      <c r="Y109" s="37"/>
      <c r="Z109" s="37"/>
      <c r="AA109" s="37"/>
      <c r="AB109" s="37"/>
      <c r="AC109" s="37"/>
      <c r="AD109" s="37"/>
      <c r="AE109" s="37"/>
      <c r="AR109" s="186" t="s">
        <v>135</v>
      </c>
      <c r="AT109" s="186" t="s">
        <v>130</v>
      </c>
      <c r="AU109" s="186" t="s">
        <v>72</v>
      </c>
      <c r="AY109" s="16" t="s">
        <v>136</v>
      </c>
      <c r="BE109" s="187">
        <f>IF(N109="základní",J109,0)</f>
        <v>0</v>
      </c>
      <c r="BF109" s="187">
        <f>IF(N109="snížená",J109,0)</f>
        <v>0</v>
      </c>
      <c r="BG109" s="187">
        <f>IF(N109="zákl. přenesená",J109,0)</f>
        <v>0</v>
      </c>
      <c r="BH109" s="187">
        <f>IF(N109="sníž. přenesená",J109,0)</f>
        <v>0</v>
      </c>
      <c r="BI109" s="187">
        <f>IF(N109="nulová",J109,0)</f>
        <v>0</v>
      </c>
      <c r="BJ109" s="16" t="s">
        <v>80</v>
      </c>
      <c r="BK109" s="187">
        <f>ROUND(I109*H109,2)</f>
        <v>0</v>
      </c>
      <c r="BL109" s="16" t="s">
        <v>135</v>
      </c>
      <c r="BM109" s="186" t="s">
        <v>177</v>
      </c>
    </row>
    <row r="110" s="10" customFormat="1">
      <c r="A110" s="10"/>
      <c r="B110" s="188"/>
      <c r="C110" s="189"/>
      <c r="D110" s="190" t="s">
        <v>137</v>
      </c>
      <c r="E110" s="191" t="s">
        <v>19</v>
      </c>
      <c r="F110" s="192" t="s">
        <v>810</v>
      </c>
      <c r="G110" s="189"/>
      <c r="H110" s="191" t="s">
        <v>19</v>
      </c>
      <c r="I110" s="193"/>
      <c r="J110" s="189"/>
      <c r="K110" s="189"/>
      <c r="L110" s="194"/>
      <c r="M110" s="195"/>
      <c r="N110" s="196"/>
      <c r="O110" s="196"/>
      <c r="P110" s="196"/>
      <c r="Q110" s="196"/>
      <c r="R110" s="196"/>
      <c r="S110" s="196"/>
      <c r="T110" s="197"/>
      <c r="U110" s="10"/>
      <c r="V110" s="10"/>
      <c r="W110" s="10"/>
      <c r="X110" s="10"/>
      <c r="Y110" s="10"/>
      <c r="Z110" s="10"/>
      <c r="AA110" s="10"/>
      <c r="AB110" s="10"/>
      <c r="AC110" s="10"/>
      <c r="AD110" s="10"/>
      <c r="AE110" s="10"/>
      <c r="AT110" s="198" t="s">
        <v>137</v>
      </c>
      <c r="AU110" s="198" t="s">
        <v>72</v>
      </c>
      <c r="AV110" s="10" t="s">
        <v>80</v>
      </c>
      <c r="AW110" s="10" t="s">
        <v>33</v>
      </c>
      <c r="AX110" s="10" t="s">
        <v>72</v>
      </c>
      <c r="AY110" s="198" t="s">
        <v>136</v>
      </c>
    </row>
    <row r="111" s="10" customFormat="1">
      <c r="A111" s="10"/>
      <c r="B111" s="188"/>
      <c r="C111" s="189"/>
      <c r="D111" s="190" t="s">
        <v>137</v>
      </c>
      <c r="E111" s="191" t="s">
        <v>19</v>
      </c>
      <c r="F111" s="192" t="s">
        <v>811</v>
      </c>
      <c r="G111" s="189"/>
      <c r="H111" s="191" t="s">
        <v>19</v>
      </c>
      <c r="I111" s="193"/>
      <c r="J111" s="189"/>
      <c r="K111" s="189"/>
      <c r="L111" s="194"/>
      <c r="M111" s="195"/>
      <c r="N111" s="196"/>
      <c r="O111" s="196"/>
      <c r="P111" s="196"/>
      <c r="Q111" s="196"/>
      <c r="R111" s="196"/>
      <c r="S111" s="196"/>
      <c r="T111" s="197"/>
      <c r="U111" s="10"/>
      <c r="V111" s="10"/>
      <c r="W111" s="10"/>
      <c r="X111" s="10"/>
      <c r="Y111" s="10"/>
      <c r="Z111" s="10"/>
      <c r="AA111" s="10"/>
      <c r="AB111" s="10"/>
      <c r="AC111" s="10"/>
      <c r="AD111" s="10"/>
      <c r="AE111" s="10"/>
      <c r="AT111" s="198" t="s">
        <v>137</v>
      </c>
      <c r="AU111" s="198" t="s">
        <v>72</v>
      </c>
      <c r="AV111" s="10" t="s">
        <v>80</v>
      </c>
      <c r="AW111" s="10" t="s">
        <v>33</v>
      </c>
      <c r="AX111" s="10" t="s">
        <v>72</v>
      </c>
      <c r="AY111" s="198" t="s">
        <v>136</v>
      </c>
    </row>
    <row r="112" s="11" customFormat="1">
      <c r="A112" s="11"/>
      <c r="B112" s="199"/>
      <c r="C112" s="200"/>
      <c r="D112" s="190" t="s">
        <v>137</v>
      </c>
      <c r="E112" s="201" t="s">
        <v>19</v>
      </c>
      <c r="F112" s="202" t="s">
        <v>698</v>
      </c>
      <c r="G112" s="200"/>
      <c r="H112" s="203">
        <v>12</v>
      </c>
      <c r="I112" s="204"/>
      <c r="J112" s="200"/>
      <c r="K112" s="200"/>
      <c r="L112" s="205"/>
      <c r="M112" s="206"/>
      <c r="N112" s="207"/>
      <c r="O112" s="207"/>
      <c r="P112" s="207"/>
      <c r="Q112" s="207"/>
      <c r="R112" s="207"/>
      <c r="S112" s="207"/>
      <c r="T112" s="208"/>
      <c r="U112" s="11"/>
      <c r="V112" s="11"/>
      <c r="W112" s="11"/>
      <c r="X112" s="11"/>
      <c r="Y112" s="11"/>
      <c r="Z112" s="11"/>
      <c r="AA112" s="11"/>
      <c r="AB112" s="11"/>
      <c r="AC112" s="11"/>
      <c r="AD112" s="11"/>
      <c r="AE112" s="11"/>
      <c r="AT112" s="209" t="s">
        <v>137</v>
      </c>
      <c r="AU112" s="209" t="s">
        <v>72</v>
      </c>
      <c r="AV112" s="11" t="s">
        <v>82</v>
      </c>
      <c r="AW112" s="11" t="s">
        <v>33</v>
      </c>
      <c r="AX112" s="11" t="s">
        <v>72</v>
      </c>
      <c r="AY112" s="209" t="s">
        <v>136</v>
      </c>
    </row>
    <row r="113" s="12" customFormat="1">
      <c r="A113" s="12"/>
      <c r="B113" s="210"/>
      <c r="C113" s="211"/>
      <c r="D113" s="190" t="s">
        <v>137</v>
      </c>
      <c r="E113" s="212" t="s">
        <v>19</v>
      </c>
      <c r="F113" s="213" t="s">
        <v>140</v>
      </c>
      <c r="G113" s="211"/>
      <c r="H113" s="214">
        <v>12</v>
      </c>
      <c r="I113" s="215"/>
      <c r="J113" s="211"/>
      <c r="K113" s="211"/>
      <c r="L113" s="216"/>
      <c r="M113" s="217"/>
      <c r="N113" s="218"/>
      <c r="O113" s="218"/>
      <c r="P113" s="218"/>
      <c r="Q113" s="218"/>
      <c r="R113" s="218"/>
      <c r="S113" s="218"/>
      <c r="T113" s="219"/>
      <c r="U113" s="12"/>
      <c r="V113" s="12"/>
      <c r="W113" s="12"/>
      <c r="X113" s="12"/>
      <c r="Y113" s="12"/>
      <c r="Z113" s="12"/>
      <c r="AA113" s="12"/>
      <c r="AB113" s="12"/>
      <c r="AC113" s="12"/>
      <c r="AD113" s="12"/>
      <c r="AE113" s="12"/>
      <c r="AT113" s="220" t="s">
        <v>137</v>
      </c>
      <c r="AU113" s="220" t="s">
        <v>72</v>
      </c>
      <c r="AV113" s="12" t="s">
        <v>135</v>
      </c>
      <c r="AW113" s="12" t="s">
        <v>33</v>
      </c>
      <c r="AX113" s="12" t="s">
        <v>80</v>
      </c>
      <c r="AY113" s="220" t="s">
        <v>136</v>
      </c>
    </row>
    <row r="114" s="2" customFormat="1" ht="16.5" customHeight="1">
      <c r="A114" s="37"/>
      <c r="B114" s="38"/>
      <c r="C114" s="175" t="s">
        <v>179</v>
      </c>
      <c r="D114" s="175" t="s">
        <v>130</v>
      </c>
      <c r="E114" s="176" t="s">
        <v>440</v>
      </c>
      <c r="F114" s="177" t="s">
        <v>441</v>
      </c>
      <c r="G114" s="178" t="s">
        <v>133</v>
      </c>
      <c r="H114" s="179">
        <v>10</v>
      </c>
      <c r="I114" s="180"/>
      <c r="J114" s="181">
        <f>ROUND(I114*H114,2)</f>
        <v>0</v>
      </c>
      <c r="K114" s="177" t="s">
        <v>134</v>
      </c>
      <c r="L114" s="43"/>
      <c r="M114" s="182" t="s">
        <v>19</v>
      </c>
      <c r="N114" s="183" t="s">
        <v>43</v>
      </c>
      <c r="O114" s="83"/>
      <c r="P114" s="184">
        <f>O114*H114</f>
        <v>0</v>
      </c>
      <c r="Q114" s="184">
        <v>0</v>
      </c>
      <c r="R114" s="184">
        <f>Q114*H114</f>
        <v>0</v>
      </c>
      <c r="S114" s="184">
        <v>0</v>
      </c>
      <c r="T114" s="185">
        <f>S114*H114</f>
        <v>0</v>
      </c>
      <c r="U114" s="37"/>
      <c r="V114" s="37"/>
      <c r="W114" s="37"/>
      <c r="X114" s="37"/>
      <c r="Y114" s="37"/>
      <c r="Z114" s="37"/>
      <c r="AA114" s="37"/>
      <c r="AB114" s="37"/>
      <c r="AC114" s="37"/>
      <c r="AD114" s="37"/>
      <c r="AE114" s="37"/>
      <c r="AR114" s="186" t="s">
        <v>135</v>
      </c>
      <c r="AT114" s="186" t="s">
        <v>130</v>
      </c>
      <c r="AU114" s="186" t="s">
        <v>72</v>
      </c>
      <c r="AY114" s="16" t="s">
        <v>136</v>
      </c>
      <c r="BE114" s="187">
        <f>IF(N114="základní",J114,0)</f>
        <v>0</v>
      </c>
      <c r="BF114" s="187">
        <f>IF(N114="snížená",J114,0)</f>
        <v>0</v>
      </c>
      <c r="BG114" s="187">
        <f>IF(N114="zákl. přenesená",J114,0)</f>
        <v>0</v>
      </c>
      <c r="BH114" s="187">
        <f>IF(N114="sníž. přenesená",J114,0)</f>
        <v>0</v>
      </c>
      <c r="BI114" s="187">
        <f>IF(N114="nulová",J114,0)</f>
        <v>0</v>
      </c>
      <c r="BJ114" s="16" t="s">
        <v>80</v>
      </c>
      <c r="BK114" s="187">
        <f>ROUND(I114*H114,2)</f>
        <v>0</v>
      </c>
      <c r="BL114" s="16" t="s">
        <v>135</v>
      </c>
      <c r="BM114" s="186" t="s">
        <v>183</v>
      </c>
    </row>
    <row r="115" s="10" customFormat="1">
      <c r="A115" s="10"/>
      <c r="B115" s="188"/>
      <c r="C115" s="189"/>
      <c r="D115" s="190" t="s">
        <v>137</v>
      </c>
      <c r="E115" s="191" t="s">
        <v>19</v>
      </c>
      <c r="F115" s="192" t="s">
        <v>812</v>
      </c>
      <c r="G115" s="189"/>
      <c r="H115" s="191" t="s">
        <v>19</v>
      </c>
      <c r="I115" s="193"/>
      <c r="J115" s="189"/>
      <c r="K115" s="189"/>
      <c r="L115" s="194"/>
      <c r="M115" s="195"/>
      <c r="N115" s="196"/>
      <c r="O115" s="196"/>
      <c r="P115" s="196"/>
      <c r="Q115" s="196"/>
      <c r="R115" s="196"/>
      <c r="S115" s="196"/>
      <c r="T115" s="197"/>
      <c r="U115" s="10"/>
      <c r="V115" s="10"/>
      <c r="W115" s="10"/>
      <c r="X115" s="10"/>
      <c r="Y115" s="10"/>
      <c r="Z115" s="10"/>
      <c r="AA115" s="10"/>
      <c r="AB115" s="10"/>
      <c r="AC115" s="10"/>
      <c r="AD115" s="10"/>
      <c r="AE115" s="10"/>
      <c r="AT115" s="198" t="s">
        <v>137</v>
      </c>
      <c r="AU115" s="198" t="s">
        <v>72</v>
      </c>
      <c r="AV115" s="10" t="s">
        <v>80</v>
      </c>
      <c r="AW115" s="10" t="s">
        <v>33</v>
      </c>
      <c r="AX115" s="10" t="s">
        <v>72</v>
      </c>
      <c r="AY115" s="198" t="s">
        <v>136</v>
      </c>
    </row>
    <row r="116" s="10" customFormat="1">
      <c r="A116" s="10"/>
      <c r="B116" s="188"/>
      <c r="C116" s="189"/>
      <c r="D116" s="190" t="s">
        <v>137</v>
      </c>
      <c r="E116" s="191" t="s">
        <v>19</v>
      </c>
      <c r="F116" s="192" t="s">
        <v>813</v>
      </c>
      <c r="G116" s="189"/>
      <c r="H116" s="191" t="s">
        <v>19</v>
      </c>
      <c r="I116" s="193"/>
      <c r="J116" s="189"/>
      <c r="K116" s="189"/>
      <c r="L116" s="194"/>
      <c r="M116" s="195"/>
      <c r="N116" s="196"/>
      <c r="O116" s="196"/>
      <c r="P116" s="196"/>
      <c r="Q116" s="196"/>
      <c r="R116" s="196"/>
      <c r="S116" s="196"/>
      <c r="T116" s="197"/>
      <c r="U116" s="10"/>
      <c r="V116" s="10"/>
      <c r="W116" s="10"/>
      <c r="X116" s="10"/>
      <c r="Y116" s="10"/>
      <c r="Z116" s="10"/>
      <c r="AA116" s="10"/>
      <c r="AB116" s="10"/>
      <c r="AC116" s="10"/>
      <c r="AD116" s="10"/>
      <c r="AE116" s="10"/>
      <c r="AT116" s="198" t="s">
        <v>137</v>
      </c>
      <c r="AU116" s="198" t="s">
        <v>72</v>
      </c>
      <c r="AV116" s="10" t="s">
        <v>80</v>
      </c>
      <c r="AW116" s="10" t="s">
        <v>33</v>
      </c>
      <c r="AX116" s="10" t="s">
        <v>72</v>
      </c>
      <c r="AY116" s="198" t="s">
        <v>136</v>
      </c>
    </row>
    <row r="117" s="11" customFormat="1">
      <c r="A117" s="11"/>
      <c r="B117" s="199"/>
      <c r="C117" s="200"/>
      <c r="D117" s="190" t="s">
        <v>137</v>
      </c>
      <c r="E117" s="201" t="s">
        <v>19</v>
      </c>
      <c r="F117" s="202" t="s">
        <v>695</v>
      </c>
      <c r="G117" s="200"/>
      <c r="H117" s="203">
        <v>10</v>
      </c>
      <c r="I117" s="204"/>
      <c r="J117" s="200"/>
      <c r="K117" s="200"/>
      <c r="L117" s="205"/>
      <c r="M117" s="206"/>
      <c r="N117" s="207"/>
      <c r="O117" s="207"/>
      <c r="P117" s="207"/>
      <c r="Q117" s="207"/>
      <c r="R117" s="207"/>
      <c r="S117" s="207"/>
      <c r="T117" s="208"/>
      <c r="U117" s="11"/>
      <c r="V117" s="11"/>
      <c r="W117" s="11"/>
      <c r="X117" s="11"/>
      <c r="Y117" s="11"/>
      <c r="Z117" s="11"/>
      <c r="AA117" s="11"/>
      <c r="AB117" s="11"/>
      <c r="AC117" s="11"/>
      <c r="AD117" s="11"/>
      <c r="AE117" s="11"/>
      <c r="AT117" s="209" t="s">
        <v>137</v>
      </c>
      <c r="AU117" s="209" t="s">
        <v>72</v>
      </c>
      <c r="AV117" s="11" t="s">
        <v>82</v>
      </c>
      <c r="AW117" s="11" t="s">
        <v>33</v>
      </c>
      <c r="AX117" s="11" t="s">
        <v>72</v>
      </c>
      <c r="AY117" s="209" t="s">
        <v>136</v>
      </c>
    </row>
    <row r="118" s="12" customFormat="1">
      <c r="A118" s="12"/>
      <c r="B118" s="210"/>
      <c r="C118" s="211"/>
      <c r="D118" s="190" t="s">
        <v>137</v>
      </c>
      <c r="E118" s="212" t="s">
        <v>19</v>
      </c>
      <c r="F118" s="213" t="s">
        <v>140</v>
      </c>
      <c r="G118" s="211"/>
      <c r="H118" s="214">
        <v>10</v>
      </c>
      <c r="I118" s="215"/>
      <c r="J118" s="211"/>
      <c r="K118" s="211"/>
      <c r="L118" s="216"/>
      <c r="M118" s="217"/>
      <c r="N118" s="218"/>
      <c r="O118" s="218"/>
      <c r="P118" s="218"/>
      <c r="Q118" s="218"/>
      <c r="R118" s="218"/>
      <c r="S118" s="218"/>
      <c r="T118" s="219"/>
      <c r="U118" s="12"/>
      <c r="V118" s="12"/>
      <c r="W118" s="12"/>
      <c r="X118" s="12"/>
      <c r="Y118" s="12"/>
      <c r="Z118" s="12"/>
      <c r="AA118" s="12"/>
      <c r="AB118" s="12"/>
      <c r="AC118" s="12"/>
      <c r="AD118" s="12"/>
      <c r="AE118" s="12"/>
      <c r="AT118" s="220" t="s">
        <v>137</v>
      </c>
      <c r="AU118" s="220" t="s">
        <v>72</v>
      </c>
      <c r="AV118" s="12" t="s">
        <v>135</v>
      </c>
      <c r="AW118" s="12" t="s">
        <v>33</v>
      </c>
      <c r="AX118" s="12" t="s">
        <v>80</v>
      </c>
      <c r="AY118" s="220" t="s">
        <v>136</v>
      </c>
    </row>
    <row r="119" s="2" customFormat="1" ht="16.5" customHeight="1">
      <c r="A119" s="37"/>
      <c r="B119" s="38"/>
      <c r="C119" s="175" t="s">
        <v>157</v>
      </c>
      <c r="D119" s="175" t="s">
        <v>130</v>
      </c>
      <c r="E119" s="176" t="s">
        <v>160</v>
      </c>
      <c r="F119" s="177" t="s">
        <v>161</v>
      </c>
      <c r="G119" s="178" t="s">
        <v>133</v>
      </c>
      <c r="H119" s="179">
        <v>250</v>
      </c>
      <c r="I119" s="180"/>
      <c r="J119" s="181">
        <f>ROUND(I119*H119,2)</f>
        <v>0</v>
      </c>
      <c r="K119" s="177" t="s">
        <v>134</v>
      </c>
      <c r="L119" s="43"/>
      <c r="M119" s="182" t="s">
        <v>19</v>
      </c>
      <c r="N119" s="183" t="s">
        <v>43</v>
      </c>
      <c r="O119" s="83"/>
      <c r="P119" s="184">
        <f>O119*H119</f>
        <v>0</v>
      </c>
      <c r="Q119" s="184">
        <v>0</v>
      </c>
      <c r="R119" s="184">
        <f>Q119*H119</f>
        <v>0</v>
      </c>
      <c r="S119" s="184">
        <v>0</v>
      </c>
      <c r="T119" s="185">
        <f>S119*H119</f>
        <v>0</v>
      </c>
      <c r="U119" s="37"/>
      <c r="V119" s="37"/>
      <c r="W119" s="37"/>
      <c r="X119" s="37"/>
      <c r="Y119" s="37"/>
      <c r="Z119" s="37"/>
      <c r="AA119" s="37"/>
      <c r="AB119" s="37"/>
      <c r="AC119" s="37"/>
      <c r="AD119" s="37"/>
      <c r="AE119" s="37"/>
      <c r="AR119" s="186" t="s">
        <v>135</v>
      </c>
      <c r="AT119" s="186" t="s">
        <v>130</v>
      </c>
      <c r="AU119" s="186" t="s">
        <v>72</v>
      </c>
      <c r="AY119" s="16" t="s">
        <v>136</v>
      </c>
      <c r="BE119" s="187">
        <f>IF(N119="základní",J119,0)</f>
        <v>0</v>
      </c>
      <c r="BF119" s="187">
        <f>IF(N119="snížená",J119,0)</f>
        <v>0</v>
      </c>
      <c r="BG119" s="187">
        <f>IF(N119="zákl. přenesená",J119,0)</f>
        <v>0</v>
      </c>
      <c r="BH119" s="187">
        <f>IF(N119="sníž. přenesená",J119,0)</f>
        <v>0</v>
      </c>
      <c r="BI119" s="187">
        <f>IF(N119="nulová",J119,0)</f>
        <v>0</v>
      </c>
      <c r="BJ119" s="16" t="s">
        <v>80</v>
      </c>
      <c r="BK119" s="187">
        <f>ROUND(I119*H119,2)</f>
        <v>0</v>
      </c>
      <c r="BL119" s="16" t="s">
        <v>135</v>
      </c>
      <c r="BM119" s="186" t="s">
        <v>188</v>
      </c>
    </row>
    <row r="120" s="10" customFormat="1">
      <c r="A120" s="10"/>
      <c r="B120" s="188"/>
      <c r="C120" s="189"/>
      <c r="D120" s="190" t="s">
        <v>137</v>
      </c>
      <c r="E120" s="191" t="s">
        <v>19</v>
      </c>
      <c r="F120" s="192" t="s">
        <v>814</v>
      </c>
      <c r="G120" s="189"/>
      <c r="H120" s="191" t="s">
        <v>19</v>
      </c>
      <c r="I120" s="193"/>
      <c r="J120" s="189"/>
      <c r="K120" s="189"/>
      <c r="L120" s="194"/>
      <c r="M120" s="195"/>
      <c r="N120" s="196"/>
      <c r="O120" s="196"/>
      <c r="P120" s="196"/>
      <c r="Q120" s="196"/>
      <c r="R120" s="196"/>
      <c r="S120" s="196"/>
      <c r="T120" s="197"/>
      <c r="U120" s="10"/>
      <c r="V120" s="10"/>
      <c r="W120" s="10"/>
      <c r="X120" s="10"/>
      <c r="Y120" s="10"/>
      <c r="Z120" s="10"/>
      <c r="AA120" s="10"/>
      <c r="AB120" s="10"/>
      <c r="AC120" s="10"/>
      <c r="AD120" s="10"/>
      <c r="AE120" s="10"/>
      <c r="AT120" s="198" t="s">
        <v>137</v>
      </c>
      <c r="AU120" s="198" t="s">
        <v>72</v>
      </c>
      <c r="AV120" s="10" t="s">
        <v>80</v>
      </c>
      <c r="AW120" s="10" t="s">
        <v>33</v>
      </c>
      <c r="AX120" s="10" t="s">
        <v>72</v>
      </c>
      <c r="AY120" s="198" t="s">
        <v>136</v>
      </c>
    </row>
    <row r="121" s="10" customFormat="1">
      <c r="A121" s="10"/>
      <c r="B121" s="188"/>
      <c r="C121" s="189"/>
      <c r="D121" s="190" t="s">
        <v>137</v>
      </c>
      <c r="E121" s="191" t="s">
        <v>19</v>
      </c>
      <c r="F121" s="192" t="s">
        <v>815</v>
      </c>
      <c r="G121" s="189"/>
      <c r="H121" s="191" t="s">
        <v>19</v>
      </c>
      <c r="I121" s="193"/>
      <c r="J121" s="189"/>
      <c r="K121" s="189"/>
      <c r="L121" s="194"/>
      <c r="M121" s="195"/>
      <c r="N121" s="196"/>
      <c r="O121" s="196"/>
      <c r="P121" s="196"/>
      <c r="Q121" s="196"/>
      <c r="R121" s="196"/>
      <c r="S121" s="196"/>
      <c r="T121" s="197"/>
      <c r="U121" s="10"/>
      <c r="V121" s="10"/>
      <c r="W121" s="10"/>
      <c r="X121" s="10"/>
      <c r="Y121" s="10"/>
      <c r="Z121" s="10"/>
      <c r="AA121" s="10"/>
      <c r="AB121" s="10"/>
      <c r="AC121" s="10"/>
      <c r="AD121" s="10"/>
      <c r="AE121" s="10"/>
      <c r="AT121" s="198" t="s">
        <v>137</v>
      </c>
      <c r="AU121" s="198" t="s">
        <v>72</v>
      </c>
      <c r="AV121" s="10" t="s">
        <v>80</v>
      </c>
      <c r="AW121" s="10" t="s">
        <v>33</v>
      </c>
      <c r="AX121" s="10" t="s">
        <v>72</v>
      </c>
      <c r="AY121" s="198" t="s">
        <v>136</v>
      </c>
    </row>
    <row r="122" s="11" customFormat="1">
      <c r="A122" s="11"/>
      <c r="B122" s="199"/>
      <c r="C122" s="200"/>
      <c r="D122" s="190" t="s">
        <v>137</v>
      </c>
      <c r="E122" s="201" t="s">
        <v>19</v>
      </c>
      <c r="F122" s="202" t="s">
        <v>816</v>
      </c>
      <c r="G122" s="200"/>
      <c r="H122" s="203">
        <v>250</v>
      </c>
      <c r="I122" s="204"/>
      <c r="J122" s="200"/>
      <c r="K122" s="200"/>
      <c r="L122" s="205"/>
      <c r="M122" s="206"/>
      <c r="N122" s="207"/>
      <c r="O122" s="207"/>
      <c r="P122" s="207"/>
      <c r="Q122" s="207"/>
      <c r="R122" s="207"/>
      <c r="S122" s="207"/>
      <c r="T122" s="208"/>
      <c r="U122" s="11"/>
      <c r="V122" s="11"/>
      <c r="W122" s="11"/>
      <c r="X122" s="11"/>
      <c r="Y122" s="11"/>
      <c r="Z122" s="11"/>
      <c r="AA122" s="11"/>
      <c r="AB122" s="11"/>
      <c r="AC122" s="11"/>
      <c r="AD122" s="11"/>
      <c r="AE122" s="11"/>
      <c r="AT122" s="209" t="s">
        <v>137</v>
      </c>
      <c r="AU122" s="209" t="s">
        <v>72</v>
      </c>
      <c r="AV122" s="11" t="s">
        <v>82</v>
      </c>
      <c r="AW122" s="11" t="s">
        <v>33</v>
      </c>
      <c r="AX122" s="11" t="s">
        <v>72</v>
      </c>
      <c r="AY122" s="209" t="s">
        <v>136</v>
      </c>
    </row>
    <row r="123" s="12" customFormat="1">
      <c r="A123" s="12"/>
      <c r="B123" s="210"/>
      <c r="C123" s="211"/>
      <c r="D123" s="190" t="s">
        <v>137</v>
      </c>
      <c r="E123" s="212" t="s">
        <v>19</v>
      </c>
      <c r="F123" s="213" t="s">
        <v>140</v>
      </c>
      <c r="G123" s="211"/>
      <c r="H123" s="214">
        <v>250</v>
      </c>
      <c r="I123" s="215"/>
      <c r="J123" s="211"/>
      <c r="K123" s="211"/>
      <c r="L123" s="216"/>
      <c r="M123" s="217"/>
      <c r="N123" s="218"/>
      <c r="O123" s="218"/>
      <c r="P123" s="218"/>
      <c r="Q123" s="218"/>
      <c r="R123" s="218"/>
      <c r="S123" s="218"/>
      <c r="T123" s="219"/>
      <c r="U123" s="12"/>
      <c r="V123" s="12"/>
      <c r="W123" s="12"/>
      <c r="X123" s="12"/>
      <c r="Y123" s="12"/>
      <c r="Z123" s="12"/>
      <c r="AA123" s="12"/>
      <c r="AB123" s="12"/>
      <c r="AC123" s="12"/>
      <c r="AD123" s="12"/>
      <c r="AE123" s="12"/>
      <c r="AT123" s="220" t="s">
        <v>137</v>
      </c>
      <c r="AU123" s="220" t="s">
        <v>72</v>
      </c>
      <c r="AV123" s="12" t="s">
        <v>135</v>
      </c>
      <c r="AW123" s="12" t="s">
        <v>33</v>
      </c>
      <c r="AX123" s="12" t="s">
        <v>80</v>
      </c>
      <c r="AY123" s="220" t="s">
        <v>136</v>
      </c>
    </row>
    <row r="124" s="2" customFormat="1" ht="21.75" customHeight="1">
      <c r="A124" s="37"/>
      <c r="B124" s="38"/>
      <c r="C124" s="175" t="s">
        <v>192</v>
      </c>
      <c r="D124" s="175" t="s">
        <v>130</v>
      </c>
      <c r="E124" s="176" t="s">
        <v>165</v>
      </c>
      <c r="F124" s="177" t="s">
        <v>166</v>
      </c>
      <c r="G124" s="178" t="s">
        <v>133</v>
      </c>
      <c r="H124" s="179">
        <v>318</v>
      </c>
      <c r="I124" s="180"/>
      <c r="J124" s="181">
        <f>ROUND(I124*H124,2)</f>
        <v>0</v>
      </c>
      <c r="K124" s="177" t="s">
        <v>134</v>
      </c>
      <c r="L124" s="43"/>
      <c r="M124" s="182" t="s">
        <v>19</v>
      </c>
      <c r="N124" s="183" t="s">
        <v>43</v>
      </c>
      <c r="O124" s="83"/>
      <c r="P124" s="184">
        <f>O124*H124</f>
        <v>0</v>
      </c>
      <c r="Q124" s="184">
        <v>0</v>
      </c>
      <c r="R124" s="184">
        <f>Q124*H124</f>
        <v>0</v>
      </c>
      <c r="S124" s="184">
        <v>0</v>
      </c>
      <c r="T124" s="185">
        <f>S124*H124</f>
        <v>0</v>
      </c>
      <c r="U124" s="37"/>
      <c r="V124" s="37"/>
      <c r="W124" s="37"/>
      <c r="X124" s="37"/>
      <c r="Y124" s="37"/>
      <c r="Z124" s="37"/>
      <c r="AA124" s="37"/>
      <c r="AB124" s="37"/>
      <c r="AC124" s="37"/>
      <c r="AD124" s="37"/>
      <c r="AE124" s="37"/>
      <c r="AR124" s="186" t="s">
        <v>135</v>
      </c>
      <c r="AT124" s="186" t="s">
        <v>130</v>
      </c>
      <c r="AU124" s="186" t="s">
        <v>72</v>
      </c>
      <c r="AY124" s="16" t="s">
        <v>136</v>
      </c>
      <c r="BE124" s="187">
        <f>IF(N124="základní",J124,0)</f>
        <v>0</v>
      </c>
      <c r="BF124" s="187">
        <f>IF(N124="snížená",J124,0)</f>
        <v>0</v>
      </c>
      <c r="BG124" s="187">
        <f>IF(N124="zákl. přenesená",J124,0)</f>
        <v>0</v>
      </c>
      <c r="BH124" s="187">
        <f>IF(N124="sníž. přenesená",J124,0)</f>
        <v>0</v>
      </c>
      <c r="BI124" s="187">
        <f>IF(N124="nulová",J124,0)</f>
        <v>0</v>
      </c>
      <c r="BJ124" s="16" t="s">
        <v>80</v>
      </c>
      <c r="BK124" s="187">
        <f>ROUND(I124*H124,2)</f>
        <v>0</v>
      </c>
      <c r="BL124" s="16" t="s">
        <v>135</v>
      </c>
      <c r="BM124" s="186" t="s">
        <v>196</v>
      </c>
    </row>
    <row r="125" s="11" customFormat="1">
      <c r="A125" s="11"/>
      <c r="B125" s="199"/>
      <c r="C125" s="200"/>
      <c r="D125" s="190" t="s">
        <v>137</v>
      </c>
      <c r="E125" s="201" t="s">
        <v>19</v>
      </c>
      <c r="F125" s="202" t="s">
        <v>817</v>
      </c>
      <c r="G125" s="200"/>
      <c r="H125" s="203">
        <v>318</v>
      </c>
      <c r="I125" s="204"/>
      <c r="J125" s="200"/>
      <c r="K125" s="200"/>
      <c r="L125" s="205"/>
      <c r="M125" s="206"/>
      <c r="N125" s="207"/>
      <c r="O125" s="207"/>
      <c r="P125" s="207"/>
      <c r="Q125" s="207"/>
      <c r="R125" s="207"/>
      <c r="S125" s="207"/>
      <c r="T125" s="208"/>
      <c r="U125" s="11"/>
      <c r="V125" s="11"/>
      <c r="W125" s="11"/>
      <c r="X125" s="11"/>
      <c r="Y125" s="11"/>
      <c r="Z125" s="11"/>
      <c r="AA125" s="11"/>
      <c r="AB125" s="11"/>
      <c r="AC125" s="11"/>
      <c r="AD125" s="11"/>
      <c r="AE125" s="11"/>
      <c r="AT125" s="209" t="s">
        <v>137</v>
      </c>
      <c r="AU125" s="209" t="s">
        <v>72</v>
      </c>
      <c r="AV125" s="11" t="s">
        <v>82</v>
      </c>
      <c r="AW125" s="11" t="s">
        <v>33</v>
      </c>
      <c r="AX125" s="11" t="s">
        <v>72</v>
      </c>
      <c r="AY125" s="209" t="s">
        <v>136</v>
      </c>
    </row>
    <row r="126" s="12" customFormat="1">
      <c r="A126" s="12"/>
      <c r="B126" s="210"/>
      <c r="C126" s="211"/>
      <c r="D126" s="190" t="s">
        <v>137</v>
      </c>
      <c r="E126" s="212" t="s">
        <v>19</v>
      </c>
      <c r="F126" s="213" t="s">
        <v>140</v>
      </c>
      <c r="G126" s="211"/>
      <c r="H126" s="214">
        <v>318</v>
      </c>
      <c r="I126" s="215"/>
      <c r="J126" s="211"/>
      <c r="K126" s="211"/>
      <c r="L126" s="216"/>
      <c r="M126" s="217"/>
      <c r="N126" s="218"/>
      <c r="O126" s="218"/>
      <c r="P126" s="218"/>
      <c r="Q126" s="218"/>
      <c r="R126" s="218"/>
      <c r="S126" s="218"/>
      <c r="T126" s="219"/>
      <c r="U126" s="12"/>
      <c r="V126" s="12"/>
      <c r="W126" s="12"/>
      <c r="X126" s="12"/>
      <c r="Y126" s="12"/>
      <c r="Z126" s="12"/>
      <c r="AA126" s="12"/>
      <c r="AB126" s="12"/>
      <c r="AC126" s="12"/>
      <c r="AD126" s="12"/>
      <c r="AE126" s="12"/>
      <c r="AT126" s="220" t="s">
        <v>137</v>
      </c>
      <c r="AU126" s="220" t="s">
        <v>72</v>
      </c>
      <c r="AV126" s="12" t="s">
        <v>135</v>
      </c>
      <c r="AW126" s="12" t="s">
        <v>33</v>
      </c>
      <c r="AX126" s="12" t="s">
        <v>80</v>
      </c>
      <c r="AY126" s="220" t="s">
        <v>136</v>
      </c>
    </row>
    <row r="127" s="2" customFormat="1" ht="16.5" customHeight="1">
      <c r="A127" s="37"/>
      <c r="B127" s="38"/>
      <c r="C127" s="175" t="s">
        <v>139</v>
      </c>
      <c r="D127" s="175" t="s">
        <v>130</v>
      </c>
      <c r="E127" s="176" t="s">
        <v>170</v>
      </c>
      <c r="F127" s="177" t="s">
        <v>171</v>
      </c>
      <c r="G127" s="178" t="s">
        <v>133</v>
      </c>
      <c r="H127" s="179">
        <v>250</v>
      </c>
      <c r="I127" s="180"/>
      <c r="J127" s="181">
        <f>ROUND(I127*H127,2)</f>
        <v>0</v>
      </c>
      <c r="K127" s="177" t="s">
        <v>134</v>
      </c>
      <c r="L127" s="43"/>
      <c r="M127" s="182" t="s">
        <v>19</v>
      </c>
      <c r="N127" s="183" t="s">
        <v>43</v>
      </c>
      <c r="O127" s="83"/>
      <c r="P127" s="184">
        <f>O127*H127</f>
        <v>0</v>
      </c>
      <c r="Q127" s="184">
        <v>0</v>
      </c>
      <c r="R127" s="184">
        <f>Q127*H127</f>
        <v>0</v>
      </c>
      <c r="S127" s="184">
        <v>0</v>
      </c>
      <c r="T127" s="185">
        <f>S127*H127</f>
        <v>0</v>
      </c>
      <c r="U127" s="37"/>
      <c r="V127" s="37"/>
      <c r="W127" s="37"/>
      <c r="X127" s="37"/>
      <c r="Y127" s="37"/>
      <c r="Z127" s="37"/>
      <c r="AA127" s="37"/>
      <c r="AB127" s="37"/>
      <c r="AC127" s="37"/>
      <c r="AD127" s="37"/>
      <c r="AE127" s="37"/>
      <c r="AR127" s="186" t="s">
        <v>135</v>
      </c>
      <c r="AT127" s="186" t="s">
        <v>130</v>
      </c>
      <c r="AU127" s="186" t="s">
        <v>72</v>
      </c>
      <c r="AY127" s="16" t="s">
        <v>136</v>
      </c>
      <c r="BE127" s="187">
        <f>IF(N127="základní",J127,0)</f>
        <v>0</v>
      </c>
      <c r="BF127" s="187">
        <f>IF(N127="snížená",J127,0)</f>
        <v>0</v>
      </c>
      <c r="BG127" s="187">
        <f>IF(N127="zákl. přenesená",J127,0)</f>
        <v>0</v>
      </c>
      <c r="BH127" s="187">
        <f>IF(N127="sníž. přenesená",J127,0)</f>
        <v>0</v>
      </c>
      <c r="BI127" s="187">
        <f>IF(N127="nulová",J127,0)</f>
        <v>0</v>
      </c>
      <c r="BJ127" s="16" t="s">
        <v>80</v>
      </c>
      <c r="BK127" s="187">
        <f>ROUND(I127*H127,2)</f>
        <v>0</v>
      </c>
      <c r="BL127" s="16" t="s">
        <v>135</v>
      </c>
      <c r="BM127" s="186" t="s">
        <v>200</v>
      </c>
    </row>
    <row r="128" s="10" customFormat="1">
      <c r="A128" s="10"/>
      <c r="B128" s="188"/>
      <c r="C128" s="189"/>
      <c r="D128" s="190" t="s">
        <v>137</v>
      </c>
      <c r="E128" s="191" t="s">
        <v>19</v>
      </c>
      <c r="F128" s="192" t="s">
        <v>814</v>
      </c>
      <c r="G128" s="189"/>
      <c r="H128" s="191" t="s">
        <v>19</v>
      </c>
      <c r="I128" s="193"/>
      <c r="J128" s="189"/>
      <c r="K128" s="189"/>
      <c r="L128" s="194"/>
      <c r="M128" s="195"/>
      <c r="N128" s="196"/>
      <c r="O128" s="196"/>
      <c r="P128" s="196"/>
      <c r="Q128" s="196"/>
      <c r="R128" s="196"/>
      <c r="S128" s="196"/>
      <c r="T128" s="197"/>
      <c r="U128" s="10"/>
      <c r="V128" s="10"/>
      <c r="W128" s="10"/>
      <c r="X128" s="10"/>
      <c r="Y128" s="10"/>
      <c r="Z128" s="10"/>
      <c r="AA128" s="10"/>
      <c r="AB128" s="10"/>
      <c r="AC128" s="10"/>
      <c r="AD128" s="10"/>
      <c r="AE128" s="10"/>
      <c r="AT128" s="198" t="s">
        <v>137</v>
      </c>
      <c r="AU128" s="198" t="s">
        <v>72</v>
      </c>
      <c r="AV128" s="10" t="s">
        <v>80</v>
      </c>
      <c r="AW128" s="10" t="s">
        <v>33</v>
      </c>
      <c r="AX128" s="10" t="s">
        <v>72</v>
      </c>
      <c r="AY128" s="198" t="s">
        <v>136</v>
      </c>
    </row>
    <row r="129" s="10" customFormat="1">
      <c r="A129" s="10"/>
      <c r="B129" s="188"/>
      <c r="C129" s="189"/>
      <c r="D129" s="190" t="s">
        <v>137</v>
      </c>
      <c r="E129" s="191" t="s">
        <v>19</v>
      </c>
      <c r="F129" s="192" t="s">
        <v>815</v>
      </c>
      <c r="G129" s="189"/>
      <c r="H129" s="191" t="s">
        <v>19</v>
      </c>
      <c r="I129" s="193"/>
      <c r="J129" s="189"/>
      <c r="K129" s="189"/>
      <c r="L129" s="194"/>
      <c r="M129" s="195"/>
      <c r="N129" s="196"/>
      <c r="O129" s="196"/>
      <c r="P129" s="196"/>
      <c r="Q129" s="196"/>
      <c r="R129" s="196"/>
      <c r="S129" s="196"/>
      <c r="T129" s="197"/>
      <c r="U129" s="10"/>
      <c r="V129" s="10"/>
      <c r="W129" s="10"/>
      <c r="X129" s="10"/>
      <c r="Y129" s="10"/>
      <c r="Z129" s="10"/>
      <c r="AA129" s="10"/>
      <c r="AB129" s="10"/>
      <c r="AC129" s="10"/>
      <c r="AD129" s="10"/>
      <c r="AE129" s="10"/>
      <c r="AT129" s="198" t="s">
        <v>137</v>
      </c>
      <c r="AU129" s="198" t="s">
        <v>72</v>
      </c>
      <c r="AV129" s="10" t="s">
        <v>80</v>
      </c>
      <c r="AW129" s="10" t="s">
        <v>33</v>
      </c>
      <c r="AX129" s="10" t="s">
        <v>72</v>
      </c>
      <c r="AY129" s="198" t="s">
        <v>136</v>
      </c>
    </row>
    <row r="130" s="11" customFormat="1">
      <c r="A130" s="11"/>
      <c r="B130" s="199"/>
      <c r="C130" s="200"/>
      <c r="D130" s="190" t="s">
        <v>137</v>
      </c>
      <c r="E130" s="201" t="s">
        <v>19</v>
      </c>
      <c r="F130" s="202" t="s">
        <v>816</v>
      </c>
      <c r="G130" s="200"/>
      <c r="H130" s="203">
        <v>250</v>
      </c>
      <c r="I130" s="204"/>
      <c r="J130" s="200"/>
      <c r="K130" s="200"/>
      <c r="L130" s="205"/>
      <c r="M130" s="206"/>
      <c r="N130" s="207"/>
      <c r="O130" s="207"/>
      <c r="P130" s="207"/>
      <c r="Q130" s="207"/>
      <c r="R130" s="207"/>
      <c r="S130" s="207"/>
      <c r="T130" s="208"/>
      <c r="U130" s="11"/>
      <c r="V130" s="11"/>
      <c r="W130" s="11"/>
      <c r="X130" s="11"/>
      <c r="Y130" s="11"/>
      <c r="Z130" s="11"/>
      <c r="AA130" s="11"/>
      <c r="AB130" s="11"/>
      <c r="AC130" s="11"/>
      <c r="AD130" s="11"/>
      <c r="AE130" s="11"/>
      <c r="AT130" s="209" t="s">
        <v>137</v>
      </c>
      <c r="AU130" s="209" t="s">
        <v>72</v>
      </c>
      <c r="AV130" s="11" t="s">
        <v>82</v>
      </c>
      <c r="AW130" s="11" t="s">
        <v>33</v>
      </c>
      <c r="AX130" s="11" t="s">
        <v>72</v>
      </c>
      <c r="AY130" s="209" t="s">
        <v>136</v>
      </c>
    </row>
    <row r="131" s="12" customFormat="1">
      <c r="A131" s="12"/>
      <c r="B131" s="210"/>
      <c r="C131" s="211"/>
      <c r="D131" s="190" t="s">
        <v>137</v>
      </c>
      <c r="E131" s="212" t="s">
        <v>19</v>
      </c>
      <c r="F131" s="213" t="s">
        <v>140</v>
      </c>
      <c r="G131" s="211"/>
      <c r="H131" s="214">
        <v>250</v>
      </c>
      <c r="I131" s="215"/>
      <c r="J131" s="211"/>
      <c r="K131" s="211"/>
      <c r="L131" s="216"/>
      <c r="M131" s="217"/>
      <c r="N131" s="218"/>
      <c r="O131" s="218"/>
      <c r="P131" s="218"/>
      <c r="Q131" s="218"/>
      <c r="R131" s="218"/>
      <c r="S131" s="218"/>
      <c r="T131" s="219"/>
      <c r="U131" s="12"/>
      <c r="V131" s="12"/>
      <c r="W131" s="12"/>
      <c r="X131" s="12"/>
      <c r="Y131" s="12"/>
      <c r="Z131" s="12"/>
      <c r="AA131" s="12"/>
      <c r="AB131" s="12"/>
      <c r="AC131" s="12"/>
      <c r="AD131" s="12"/>
      <c r="AE131" s="12"/>
      <c r="AT131" s="220" t="s">
        <v>137</v>
      </c>
      <c r="AU131" s="220" t="s">
        <v>72</v>
      </c>
      <c r="AV131" s="12" t="s">
        <v>135</v>
      </c>
      <c r="AW131" s="12" t="s">
        <v>33</v>
      </c>
      <c r="AX131" s="12" t="s">
        <v>80</v>
      </c>
      <c r="AY131" s="220" t="s">
        <v>136</v>
      </c>
    </row>
    <row r="132" s="2" customFormat="1" ht="16.5" customHeight="1">
      <c r="A132" s="37"/>
      <c r="B132" s="38"/>
      <c r="C132" s="175" t="s">
        <v>203</v>
      </c>
      <c r="D132" s="175" t="s">
        <v>130</v>
      </c>
      <c r="E132" s="176" t="s">
        <v>180</v>
      </c>
      <c r="F132" s="177" t="s">
        <v>181</v>
      </c>
      <c r="G132" s="178" t="s">
        <v>182</v>
      </c>
      <c r="H132" s="179">
        <v>0.021999999999999999</v>
      </c>
      <c r="I132" s="180"/>
      <c r="J132" s="181">
        <f>ROUND(I132*H132,2)</f>
        <v>0</v>
      </c>
      <c r="K132" s="177" t="s">
        <v>134</v>
      </c>
      <c r="L132" s="43"/>
      <c r="M132" s="182" t="s">
        <v>19</v>
      </c>
      <c r="N132" s="183" t="s">
        <v>43</v>
      </c>
      <c r="O132" s="83"/>
      <c r="P132" s="184">
        <f>O132*H132</f>
        <v>0</v>
      </c>
      <c r="Q132" s="184">
        <v>0</v>
      </c>
      <c r="R132" s="184">
        <f>Q132*H132</f>
        <v>0</v>
      </c>
      <c r="S132" s="184">
        <v>0</v>
      </c>
      <c r="T132" s="185">
        <f>S132*H132</f>
        <v>0</v>
      </c>
      <c r="U132" s="37"/>
      <c r="V132" s="37"/>
      <c r="W132" s="37"/>
      <c r="X132" s="37"/>
      <c r="Y132" s="37"/>
      <c r="Z132" s="37"/>
      <c r="AA132" s="37"/>
      <c r="AB132" s="37"/>
      <c r="AC132" s="37"/>
      <c r="AD132" s="37"/>
      <c r="AE132" s="37"/>
      <c r="AR132" s="186" t="s">
        <v>135</v>
      </c>
      <c r="AT132" s="186" t="s">
        <v>130</v>
      </c>
      <c r="AU132" s="186" t="s">
        <v>72</v>
      </c>
      <c r="AY132" s="16" t="s">
        <v>136</v>
      </c>
      <c r="BE132" s="187">
        <f>IF(N132="základní",J132,0)</f>
        <v>0</v>
      </c>
      <c r="BF132" s="187">
        <f>IF(N132="snížená",J132,0)</f>
        <v>0</v>
      </c>
      <c r="BG132" s="187">
        <f>IF(N132="zákl. přenesená",J132,0)</f>
        <v>0</v>
      </c>
      <c r="BH132" s="187">
        <f>IF(N132="sníž. přenesená",J132,0)</f>
        <v>0</v>
      </c>
      <c r="BI132" s="187">
        <f>IF(N132="nulová",J132,0)</f>
        <v>0</v>
      </c>
      <c r="BJ132" s="16" t="s">
        <v>80</v>
      </c>
      <c r="BK132" s="187">
        <f>ROUND(I132*H132,2)</f>
        <v>0</v>
      </c>
      <c r="BL132" s="16" t="s">
        <v>135</v>
      </c>
      <c r="BM132" s="186" t="s">
        <v>206</v>
      </c>
    </row>
    <row r="133" s="10" customFormat="1">
      <c r="A133" s="10"/>
      <c r="B133" s="188"/>
      <c r="C133" s="189"/>
      <c r="D133" s="190" t="s">
        <v>137</v>
      </c>
      <c r="E133" s="191" t="s">
        <v>19</v>
      </c>
      <c r="F133" s="192" t="s">
        <v>796</v>
      </c>
      <c r="G133" s="189"/>
      <c r="H133" s="191" t="s">
        <v>19</v>
      </c>
      <c r="I133" s="193"/>
      <c r="J133" s="189"/>
      <c r="K133" s="189"/>
      <c r="L133" s="194"/>
      <c r="M133" s="195"/>
      <c r="N133" s="196"/>
      <c r="O133" s="196"/>
      <c r="P133" s="196"/>
      <c r="Q133" s="196"/>
      <c r="R133" s="196"/>
      <c r="S133" s="196"/>
      <c r="T133" s="197"/>
      <c r="U133" s="10"/>
      <c r="V133" s="10"/>
      <c r="W133" s="10"/>
      <c r="X133" s="10"/>
      <c r="Y133" s="10"/>
      <c r="Z133" s="10"/>
      <c r="AA133" s="10"/>
      <c r="AB133" s="10"/>
      <c r="AC133" s="10"/>
      <c r="AD133" s="10"/>
      <c r="AE133" s="10"/>
      <c r="AT133" s="198" t="s">
        <v>137</v>
      </c>
      <c r="AU133" s="198" t="s">
        <v>72</v>
      </c>
      <c r="AV133" s="10" t="s">
        <v>80</v>
      </c>
      <c r="AW133" s="10" t="s">
        <v>33</v>
      </c>
      <c r="AX133" s="10" t="s">
        <v>72</v>
      </c>
      <c r="AY133" s="198" t="s">
        <v>136</v>
      </c>
    </row>
    <row r="134" s="10" customFormat="1">
      <c r="A134" s="10"/>
      <c r="B134" s="188"/>
      <c r="C134" s="189"/>
      <c r="D134" s="190" t="s">
        <v>137</v>
      </c>
      <c r="E134" s="191" t="s">
        <v>19</v>
      </c>
      <c r="F134" s="192" t="s">
        <v>818</v>
      </c>
      <c r="G134" s="189"/>
      <c r="H134" s="191" t="s">
        <v>19</v>
      </c>
      <c r="I134" s="193"/>
      <c r="J134" s="189"/>
      <c r="K134" s="189"/>
      <c r="L134" s="194"/>
      <c r="M134" s="195"/>
      <c r="N134" s="196"/>
      <c r="O134" s="196"/>
      <c r="P134" s="196"/>
      <c r="Q134" s="196"/>
      <c r="R134" s="196"/>
      <c r="S134" s="196"/>
      <c r="T134" s="197"/>
      <c r="U134" s="10"/>
      <c r="V134" s="10"/>
      <c r="W134" s="10"/>
      <c r="X134" s="10"/>
      <c r="Y134" s="10"/>
      <c r="Z134" s="10"/>
      <c r="AA134" s="10"/>
      <c r="AB134" s="10"/>
      <c r="AC134" s="10"/>
      <c r="AD134" s="10"/>
      <c r="AE134" s="10"/>
      <c r="AT134" s="198" t="s">
        <v>137</v>
      </c>
      <c r="AU134" s="198" t="s">
        <v>72</v>
      </c>
      <c r="AV134" s="10" t="s">
        <v>80</v>
      </c>
      <c r="AW134" s="10" t="s">
        <v>33</v>
      </c>
      <c r="AX134" s="10" t="s">
        <v>72</v>
      </c>
      <c r="AY134" s="198" t="s">
        <v>136</v>
      </c>
    </row>
    <row r="135" s="10" customFormat="1">
      <c r="A135" s="10"/>
      <c r="B135" s="188"/>
      <c r="C135" s="189"/>
      <c r="D135" s="190" t="s">
        <v>137</v>
      </c>
      <c r="E135" s="191" t="s">
        <v>19</v>
      </c>
      <c r="F135" s="192" t="s">
        <v>798</v>
      </c>
      <c r="G135" s="189"/>
      <c r="H135" s="191" t="s">
        <v>19</v>
      </c>
      <c r="I135" s="193"/>
      <c r="J135" s="189"/>
      <c r="K135" s="189"/>
      <c r="L135" s="194"/>
      <c r="M135" s="195"/>
      <c r="N135" s="196"/>
      <c r="O135" s="196"/>
      <c r="P135" s="196"/>
      <c r="Q135" s="196"/>
      <c r="R135" s="196"/>
      <c r="S135" s="196"/>
      <c r="T135" s="197"/>
      <c r="U135" s="10"/>
      <c r="V135" s="10"/>
      <c r="W135" s="10"/>
      <c r="X135" s="10"/>
      <c r="Y135" s="10"/>
      <c r="Z135" s="10"/>
      <c r="AA135" s="10"/>
      <c r="AB135" s="10"/>
      <c r="AC135" s="10"/>
      <c r="AD135" s="10"/>
      <c r="AE135" s="10"/>
      <c r="AT135" s="198" t="s">
        <v>137</v>
      </c>
      <c r="AU135" s="198" t="s">
        <v>72</v>
      </c>
      <c r="AV135" s="10" t="s">
        <v>80</v>
      </c>
      <c r="AW135" s="10" t="s">
        <v>33</v>
      </c>
      <c r="AX135" s="10" t="s">
        <v>72</v>
      </c>
      <c r="AY135" s="198" t="s">
        <v>136</v>
      </c>
    </row>
    <row r="136" s="11" customFormat="1">
      <c r="A136" s="11"/>
      <c r="B136" s="199"/>
      <c r="C136" s="200"/>
      <c r="D136" s="190" t="s">
        <v>137</v>
      </c>
      <c r="E136" s="201" t="s">
        <v>19</v>
      </c>
      <c r="F136" s="202" t="s">
        <v>819</v>
      </c>
      <c r="G136" s="200"/>
      <c r="H136" s="203">
        <v>0.021999999999999999</v>
      </c>
      <c r="I136" s="204"/>
      <c r="J136" s="200"/>
      <c r="K136" s="200"/>
      <c r="L136" s="205"/>
      <c r="M136" s="206"/>
      <c r="N136" s="207"/>
      <c r="O136" s="207"/>
      <c r="P136" s="207"/>
      <c r="Q136" s="207"/>
      <c r="R136" s="207"/>
      <c r="S136" s="207"/>
      <c r="T136" s="208"/>
      <c r="U136" s="11"/>
      <c r="V136" s="11"/>
      <c r="W136" s="11"/>
      <c r="X136" s="11"/>
      <c r="Y136" s="11"/>
      <c r="Z136" s="11"/>
      <c r="AA136" s="11"/>
      <c r="AB136" s="11"/>
      <c r="AC136" s="11"/>
      <c r="AD136" s="11"/>
      <c r="AE136" s="11"/>
      <c r="AT136" s="209" t="s">
        <v>137</v>
      </c>
      <c r="AU136" s="209" t="s">
        <v>72</v>
      </c>
      <c r="AV136" s="11" t="s">
        <v>82</v>
      </c>
      <c r="AW136" s="11" t="s">
        <v>33</v>
      </c>
      <c r="AX136" s="11" t="s">
        <v>72</v>
      </c>
      <c r="AY136" s="209" t="s">
        <v>136</v>
      </c>
    </row>
    <row r="137" s="12" customFormat="1">
      <c r="A137" s="12"/>
      <c r="B137" s="210"/>
      <c r="C137" s="211"/>
      <c r="D137" s="190" t="s">
        <v>137</v>
      </c>
      <c r="E137" s="212" t="s">
        <v>19</v>
      </c>
      <c r="F137" s="213" t="s">
        <v>140</v>
      </c>
      <c r="G137" s="211"/>
      <c r="H137" s="214">
        <v>0.021999999999999999</v>
      </c>
      <c r="I137" s="215"/>
      <c r="J137" s="211"/>
      <c r="K137" s="211"/>
      <c r="L137" s="216"/>
      <c r="M137" s="217"/>
      <c r="N137" s="218"/>
      <c r="O137" s="218"/>
      <c r="P137" s="218"/>
      <c r="Q137" s="218"/>
      <c r="R137" s="218"/>
      <c r="S137" s="218"/>
      <c r="T137" s="219"/>
      <c r="U137" s="12"/>
      <c r="V137" s="12"/>
      <c r="W137" s="12"/>
      <c r="X137" s="12"/>
      <c r="Y137" s="12"/>
      <c r="Z137" s="12"/>
      <c r="AA137" s="12"/>
      <c r="AB137" s="12"/>
      <c r="AC137" s="12"/>
      <c r="AD137" s="12"/>
      <c r="AE137" s="12"/>
      <c r="AT137" s="220" t="s">
        <v>137</v>
      </c>
      <c r="AU137" s="220" t="s">
        <v>72</v>
      </c>
      <c r="AV137" s="12" t="s">
        <v>135</v>
      </c>
      <c r="AW137" s="12" t="s">
        <v>33</v>
      </c>
      <c r="AX137" s="12" t="s">
        <v>80</v>
      </c>
      <c r="AY137" s="220" t="s">
        <v>136</v>
      </c>
    </row>
    <row r="138" s="2" customFormat="1" ht="16.5" customHeight="1">
      <c r="A138" s="37"/>
      <c r="B138" s="38"/>
      <c r="C138" s="175" t="s">
        <v>167</v>
      </c>
      <c r="D138" s="175" t="s">
        <v>130</v>
      </c>
      <c r="E138" s="176" t="s">
        <v>186</v>
      </c>
      <c r="F138" s="177" t="s">
        <v>187</v>
      </c>
      <c r="G138" s="178" t="s">
        <v>182</v>
      </c>
      <c r="H138" s="179">
        <v>0.153</v>
      </c>
      <c r="I138" s="180"/>
      <c r="J138" s="181">
        <f>ROUND(I138*H138,2)</f>
        <v>0</v>
      </c>
      <c r="K138" s="177" t="s">
        <v>134</v>
      </c>
      <c r="L138" s="43"/>
      <c r="M138" s="182" t="s">
        <v>19</v>
      </c>
      <c r="N138" s="183" t="s">
        <v>43</v>
      </c>
      <c r="O138" s="83"/>
      <c r="P138" s="184">
        <f>O138*H138</f>
        <v>0</v>
      </c>
      <c r="Q138" s="184">
        <v>0</v>
      </c>
      <c r="R138" s="184">
        <f>Q138*H138</f>
        <v>0</v>
      </c>
      <c r="S138" s="184">
        <v>0</v>
      </c>
      <c r="T138" s="185">
        <f>S138*H138</f>
        <v>0</v>
      </c>
      <c r="U138" s="37"/>
      <c r="V138" s="37"/>
      <c r="W138" s="37"/>
      <c r="X138" s="37"/>
      <c r="Y138" s="37"/>
      <c r="Z138" s="37"/>
      <c r="AA138" s="37"/>
      <c r="AB138" s="37"/>
      <c r="AC138" s="37"/>
      <c r="AD138" s="37"/>
      <c r="AE138" s="37"/>
      <c r="AR138" s="186" t="s">
        <v>135</v>
      </c>
      <c r="AT138" s="186" t="s">
        <v>130</v>
      </c>
      <c r="AU138" s="186" t="s">
        <v>72</v>
      </c>
      <c r="AY138" s="16" t="s">
        <v>136</v>
      </c>
      <c r="BE138" s="187">
        <f>IF(N138="základní",J138,0)</f>
        <v>0</v>
      </c>
      <c r="BF138" s="187">
        <f>IF(N138="snížená",J138,0)</f>
        <v>0</v>
      </c>
      <c r="BG138" s="187">
        <f>IF(N138="zákl. přenesená",J138,0)</f>
        <v>0</v>
      </c>
      <c r="BH138" s="187">
        <f>IF(N138="sníž. přenesená",J138,0)</f>
        <v>0</v>
      </c>
      <c r="BI138" s="187">
        <f>IF(N138="nulová",J138,0)</f>
        <v>0</v>
      </c>
      <c r="BJ138" s="16" t="s">
        <v>80</v>
      </c>
      <c r="BK138" s="187">
        <f>ROUND(I138*H138,2)</f>
        <v>0</v>
      </c>
      <c r="BL138" s="16" t="s">
        <v>135</v>
      </c>
      <c r="BM138" s="186" t="s">
        <v>287</v>
      </c>
    </row>
    <row r="139" s="10" customFormat="1">
      <c r="A139" s="10"/>
      <c r="B139" s="188"/>
      <c r="C139" s="189"/>
      <c r="D139" s="190" t="s">
        <v>137</v>
      </c>
      <c r="E139" s="191" t="s">
        <v>19</v>
      </c>
      <c r="F139" s="192" t="s">
        <v>820</v>
      </c>
      <c r="G139" s="189"/>
      <c r="H139" s="191" t="s">
        <v>19</v>
      </c>
      <c r="I139" s="193"/>
      <c r="J139" s="189"/>
      <c r="K139" s="189"/>
      <c r="L139" s="194"/>
      <c r="M139" s="195"/>
      <c r="N139" s="196"/>
      <c r="O139" s="196"/>
      <c r="P139" s="196"/>
      <c r="Q139" s="196"/>
      <c r="R139" s="196"/>
      <c r="S139" s="196"/>
      <c r="T139" s="197"/>
      <c r="U139" s="10"/>
      <c r="V139" s="10"/>
      <c r="W139" s="10"/>
      <c r="X139" s="10"/>
      <c r="Y139" s="10"/>
      <c r="Z139" s="10"/>
      <c r="AA139" s="10"/>
      <c r="AB139" s="10"/>
      <c r="AC139" s="10"/>
      <c r="AD139" s="10"/>
      <c r="AE139" s="10"/>
      <c r="AT139" s="198" t="s">
        <v>137</v>
      </c>
      <c r="AU139" s="198" t="s">
        <v>72</v>
      </c>
      <c r="AV139" s="10" t="s">
        <v>80</v>
      </c>
      <c r="AW139" s="10" t="s">
        <v>33</v>
      </c>
      <c r="AX139" s="10" t="s">
        <v>72</v>
      </c>
      <c r="AY139" s="198" t="s">
        <v>136</v>
      </c>
    </row>
    <row r="140" s="10" customFormat="1">
      <c r="A140" s="10"/>
      <c r="B140" s="188"/>
      <c r="C140" s="189"/>
      <c r="D140" s="190" t="s">
        <v>137</v>
      </c>
      <c r="E140" s="191" t="s">
        <v>19</v>
      </c>
      <c r="F140" s="192" t="s">
        <v>799</v>
      </c>
      <c r="G140" s="189"/>
      <c r="H140" s="191" t="s">
        <v>19</v>
      </c>
      <c r="I140" s="193"/>
      <c r="J140" s="189"/>
      <c r="K140" s="189"/>
      <c r="L140" s="194"/>
      <c r="M140" s="195"/>
      <c r="N140" s="196"/>
      <c r="O140" s="196"/>
      <c r="P140" s="196"/>
      <c r="Q140" s="196"/>
      <c r="R140" s="196"/>
      <c r="S140" s="196"/>
      <c r="T140" s="197"/>
      <c r="U140" s="10"/>
      <c r="V140" s="10"/>
      <c r="W140" s="10"/>
      <c r="X140" s="10"/>
      <c r="Y140" s="10"/>
      <c r="Z140" s="10"/>
      <c r="AA140" s="10"/>
      <c r="AB140" s="10"/>
      <c r="AC140" s="10"/>
      <c r="AD140" s="10"/>
      <c r="AE140" s="10"/>
      <c r="AT140" s="198" t="s">
        <v>137</v>
      </c>
      <c r="AU140" s="198" t="s">
        <v>72</v>
      </c>
      <c r="AV140" s="10" t="s">
        <v>80</v>
      </c>
      <c r="AW140" s="10" t="s">
        <v>33</v>
      </c>
      <c r="AX140" s="10" t="s">
        <v>72</v>
      </c>
      <c r="AY140" s="198" t="s">
        <v>136</v>
      </c>
    </row>
    <row r="141" s="11" customFormat="1">
      <c r="A141" s="11"/>
      <c r="B141" s="199"/>
      <c r="C141" s="200"/>
      <c r="D141" s="190" t="s">
        <v>137</v>
      </c>
      <c r="E141" s="201" t="s">
        <v>19</v>
      </c>
      <c r="F141" s="202" t="s">
        <v>821</v>
      </c>
      <c r="G141" s="200"/>
      <c r="H141" s="203">
        <v>0.153</v>
      </c>
      <c r="I141" s="204"/>
      <c r="J141" s="200"/>
      <c r="K141" s="200"/>
      <c r="L141" s="205"/>
      <c r="M141" s="206"/>
      <c r="N141" s="207"/>
      <c r="O141" s="207"/>
      <c r="P141" s="207"/>
      <c r="Q141" s="207"/>
      <c r="R141" s="207"/>
      <c r="S141" s="207"/>
      <c r="T141" s="208"/>
      <c r="U141" s="11"/>
      <c r="V141" s="11"/>
      <c r="W141" s="11"/>
      <c r="X141" s="11"/>
      <c r="Y141" s="11"/>
      <c r="Z141" s="11"/>
      <c r="AA141" s="11"/>
      <c r="AB141" s="11"/>
      <c r="AC141" s="11"/>
      <c r="AD141" s="11"/>
      <c r="AE141" s="11"/>
      <c r="AT141" s="209" t="s">
        <v>137</v>
      </c>
      <c r="AU141" s="209" t="s">
        <v>72</v>
      </c>
      <c r="AV141" s="11" t="s">
        <v>82</v>
      </c>
      <c r="AW141" s="11" t="s">
        <v>33</v>
      </c>
      <c r="AX141" s="11" t="s">
        <v>72</v>
      </c>
      <c r="AY141" s="209" t="s">
        <v>136</v>
      </c>
    </row>
    <row r="142" s="12" customFormat="1">
      <c r="A142" s="12"/>
      <c r="B142" s="210"/>
      <c r="C142" s="211"/>
      <c r="D142" s="190" t="s">
        <v>137</v>
      </c>
      <c r="E142" s="212" t="s">
        <v>19</v>
      </c>
      <c r="F142" s="213" t="s">
        <v>140</v>
      </c>
      <c r="G142" s="211"/>
      <c r="H142" s="214">
        <v>0.153</v>
      </c>
      <c r="I142" s="215"/>
      <c r="J142" s="211"/>
      <c r="K142" s="211"/>
      <c r="L142" s="216"/>
      <c r="M142" s="217"/>
      <c r="N142" s="218"/>
      <c r="O142" s="218"/>
      <c r="P142" s="218"/>
      <c r="Q142" s="218"/>
      <c r="R142" s="218"/>
      <c r="S142" s="218"/>
      <c r="T142" s="219"/>
      <c r="U142" s="12"/>
      <c r="V142" s="12"/>
      <c r="W142" s="12"/>
      <c r="X142" s="12"/>
      <c r="Y142" s="12"/>
      <c r="Z142" s="12"/>
      <c r="AA142" s="12"/>
      <c r="AB142" s="12"/>
      <c r="AC142" s="12"/>
      <c r="AD142" s="12"/>
      <c r="AE142" s="12"/>
      <c r="AT142" s="220" t="s">
        <v>137</v>
      </c>
      <c r="AU142" s="220" t="s">
        <v>72</v>
      </c>
      <c r="AV142" s="12" t="s">
        <v>135</v>
      </c>
      <c r="AW142" s="12" t="s">
        <v>33</v>
      </c>
      <c r="AX142" s="12" t="s">
        <v>80</v>
      </c>
      <c r="AY142" s="220" t="s">
        <v>136</v>
      </c>
    </row>
    <row r="143" s="2" customFormat="1" ht="16.5" customHeight="1">
      <c r="A143" s="37"/>
      <c r="B143" s="38"/>
      <c r="C143" s="175" t="s">
        <v>8</v>
      </c>
      <c r="D143" s="175" t="s">
        <v>130</v>
      </c>
      <c r="E143" s="176" t="s">
        <v>448</v>
      </c>
      <c r="F143" s="177" t="s">
        <v>449</v>
      </c>
      <c r="G143" s="178" t="s">
        <v>237</v>
      </c>
      <c r="H143" s="179">
        <v>93.609999999999999</v>
      </c>
      <c r="I143" s="180"/>
      <c r="J143" s="181">
        <f>ROUND(I143*H143,2)</f>
        <v>0</v>
      </c>
      <c r="K143" s="177" t="s">
        <v>134</v>
      </c>
      <c r="L143" s="43"/>
      <c r="M143" s="182" t="s">
        <v>19</v>
      </c>
      <c r="N143" s="183" t="s">
        <v>43</v>
      </c>
      <c r="O143" s="83"/>
      <c r="P143" s="184">
        <f>O143*H143</f>
        <v>0</v>
      </c>
      <c r="Q143" s="184">
        <v>0</v>
      </c>
      <c r="R143" s="184">
        <f>Q143*H143</f>
        <v>0</v>
      </c>
      <c r="S143" s="184">
        <v>0</v>
      </c>
      <c r="T143" s="185">
        <f>S143*H143</f>
        <v>0</v>
      </c>
      <c r="U143" s="37"/>
      <c r="V143" s="37"/>
      <c r="W143" s="37"/>
      <c r="X143" s="37"/>
      <c r="Y143" s="37"/>
      <c r="Z143" s="37"/>
      <c r="AA143" s="37"/>
      <c r="AB143" s="37"/>
      <c r="AC143" s="37"/>
      <c r="AD143" s="37"/>
      <c r="AE143" s="37"/>
      <c r="AR143" s="186" t="s">
        <v>135</v>
      </c>
      <c r="AT143" s="186" t="s">
        <v>130</v>
      </c>
      <c r="AU143" s="186" t="s">
        <v>72</v>
      </c>
      <c r="AY143" s="16" t="s">
        <v>136</v>
      </c>
      <c r="BE143" s="187">
        <f>IF(N143="základní",J143,0)</f>
        <v>0</v>
      </c>
      <c r="BF143" s="187">
        <f>IF(N143="snížená",J143,0)</f>
        <v>0</v>
      </c>
      <c r="BG143" s="187">
        <f>IF(N143="zákl. přenesená",J143,0)</f>
        <v>0</v>
      </c>
      <c r="BH143" s="187">
        <f>IF(N143="sníž. přenesená",J143,0)</f>
        <v>0</v>
      </c>
      <c r="BI143" s="187">
        <f>IF(N143="nulová",J143,0)</f>
        <v>0</v>
      </c>
      <c r="BJ143" s="16" t="s">
        <v>80</v>
      </c>
      <c r="BK143" s="187">
        <f>ROUND(I143*H143,2)</f>
        <v>0</v>
      </c>
      <c r="BL143" s="16" t="s">
        <v>135</v>
      </c>
      <c r="BM143" s="186" t="s">
        <v>214</v>
      </c>
    </row>
    <row r="144" s="10" customFormat="1">
      <c r="A144" s="10"/>
      <c r="B144" s="188"/>
      <c r="C144" s="189"/>
      <c r="D144" s="190" t="s">
        <v>137</v>
      </c>
      <c r="E144" s="191" t="s">
        <v>19</v>
      </c>
      <c r="F144" s="192" t="s">
        <v>822</v>
      </c>
      <c r="G144" s="189"/>
      <c r="H144" s="191" t="s">
        <v>19</v>
      </c>
      <c r="I144" s="193"/>
      <c r="J144" s="189"/>
      <c r="K144" s="189"/>
      <c r="L144" s="194"/>
      <c r="M144" s="195"/>
      <c r="N144" s="196"/>
      <c r="O144" s="196"/>
      <c r="P144" s="196"/>
      <c r="Q144" s="196"/>
      <c r="R144" s="196"/>
      <c r="S144" s="196"/>
      <c r="T144" s="197"/>
      <c r="U144" s="10"/>
      <c r="V144" s="10"/>
      <c r="W144" s="10"/>
      <c r="X144" s="10"/>
      <c r="Y144" s="10"/>
      <c r="Z144" s="10"/>
      <c r="AA144" s="10"/>
      <c r="AB144" s="10"/>
      <c r="AC144" s="10"/>
      <c r="AD144" s="10"/>
      <c r="AE144" s="10"/>
      <c r="AT144" s="198" t="s">
        <v>137</v>
      </c>
      <c r="AU144" s="198" t="s">
        <v>72</v>
      </c>
      <c r="AV144" s="10" t="s">
        <v>80</v>
      </c>
      <c r="AW144" s="10" t="s">
        <v>33</v>
      </c>
      <c r="AX144" s="10" t="s">
        <v>72</v>
      </c>
      <c r="AY144" s="198" t="s">
        <v>136</v>
      </c>
    </row>
    <row r="145" s="10" customFormat="1">
      <c r="A145" s="10"/>
      <c r="B145" s="188"/>
      <c r="C145" s="189"/>
      <c r="D145" s="190" t="s">
        <v>137</v>
      </c>
      <c r="E145" s="191" t="s">
        <v>19</v>
      </c>
      <c r="F145" s="192" t="s">
        <v>823</v>
      </c>
      <c r="G145" s="189"/>
      <c r="H145" s="191" t="s">
        <v>19</v>
      </c>
      <c r="I145" s="193"/>
      <c r="J145" s="189"/>
      <c r="K145" s="189"/>
      <c r="L145" s="194"/>
      <c r="M145" s="195"/>
      <c r="N145" s="196"/>
      <c r="O145" s="196"/>
      <c r="P145" s="196"/>
      <c r="Q145" s="196"/>
      <c r="R145" s="196"/>
      <c r="S145" s="196"/>
      <c r="T145" s="197"/>
      <c r="U145" s="10"/>
      <c r="V145" s="10"/>
      <c r="W145" s="10"/>
      <c r="X145" s="10"/>
      <c r="Y145" s="10"/>
      <c r="Z145" s="10"/>
      <c r="AA145" s="10"/>
      <c r="AB145" s="10"/>
      <c r="AC145" s="10"/>
      <c r="AD145" s="10"/>
      <c r="AE145" s="10"/>
      <c r="AT145" s="198" t="s">
        <v>137</v>
      </c>
      <c r="AU145" s="198" t="s">
        <v>72</v>
      </c>
      <c r="AV145" s="10" t="s">
        <v>80</v>
      </c>
      <c r="AW145" s="10" t="s">
        <v>33</v>
      </c>
      <c r="AX145" s="10" t="s">
        <v>72</v>
      </c>
      <c r="AY145" s="198" t="s">
        <v>136</v>
      </c>
    </row>
    <row r="146" s="11" customFormat="1">
      <c r="A146" s="11"/>
      <c r="B146" s="199"/>
      <c r="C146" s="200"/>
      <c r="D146" s="190" t="s">
        <v>137</v>
      </c>
      <c r="E146" s="201" t="s">
        <v>19</v>
      </c>
      <c r="F146" s="202" t="s">
        <v>824</v>
      </c>
      <c r="G146" s="200"/>
      <c r="H146" s="203">
        <v>93.609999999999999</v>
      </c>
      <c r="I146" s="204"/>
      <c r="J146" s="200"/>
      <c r="K146" s="200"/>
      <c r="L146" s="205"/>
      <c r="M146" s="206"/>
      <c r="N146" s="207"/>
      <c r="O146" s="207"/>
      <c r="P146" s="207"/>
      <c r="Q146" s="207"/>
      <c r="R146" s="207"/>
      <c r="S146" s="207"/>
      <c r="T146" s="208"/>
      <c r="U146" s="11"/>
      <c r="V146" s="11"/>
      <c r="W146" s="11"/>
      <c r="X146" s="11"/>
      <c r="Y146" s="11"/>
      <c r="Z146" s="11"/>
      <c r="AA146" s="11"/>
      <c r="AB146" s="11"/>
      <c r="AC146" s="11"/>
      <c r="AD146" s="11"/>
      <c r="AE146" s="11"/>
      <c r="AT146" s="209" t="s">
        <v>137</v>
      </c>
      <c r="AU146" s="209" t="s">
        <v>72</v>
      </c>
      <c r="AV146" s="11" t="s">
        <v>82</v>
      </c>
      <c r="AW146" s="11" t="s">
        <v>33</v>
      </c>
      <c r="AX146" s="11" t="s">
        <v>72</v>
      </c>
      <c r="AY146" s="209" t="s">
        <v>136</v>
      </c>
    </row>
    <row r="147" s="12" customFormat="1">
      <c r="A147" s="12"/>
      <c r="B147" s="210"/>
      <c r="C147" s="211"/>
      <c r="D147" s="190" t="s">
        <v>137</v>
      </c>
      <c r="E147" s="212" t="s">
        <v>19</v>
      </c>
      <c r="F147" s="213" t="s">
        <v>140</v>
      </c>
      <c r="G147" s="211"/>
      <c r="H147" s="214">
        <v>93.609999999999999</v>
      </c>
      <c r="I147" s="215"/>
      <c r="J147" s="211"/>
      <c r="K147" s="211"/>
      <c r="L147" s="216"/>
      <c r="M147" s="217"/>
      <c r="N147" s="218"/>
      <c r="O147" s="218"/>
      <c r="P147" s="218"/>
      <c r="Q147" s="218"/>
      <c r="R147" s="218"/>
      <c r="S147" s="218"/>
      <c r="T147" s="219"/>
      <c r="U147" s="12"/>
      <c r="V147" s="12"/>
      <c r="W147" s="12"/>
      <c r="X147" s="12"/>
      <c r="Y147" s="12"/>
      <c r="Z147" s="12"/>
      <c r="AA147" s="12"/>
      <c r="AB147" s="12"/>
      <c r="AC147" s="12"/>
      <c r="AD147" s="12"/>
      <c r="AE147" s="12"/>
      <c r="AT147" s="220" t="s">
        <v>137</v>
      </c>
      <c r="AU147" s="220" t="s">
        <v>72</v>
      </c>
      <c r="AV147" s="12" t="s">
        <v>135</v>
      </c>
      <c r="AW147" s="12" t="s">
        <v>33</v>
      </c>
      <c r="AX147" s="12" t="s">
        <v>80</v>
      </c>
      <c r="AY147" s="220" t="s">
        <v>136</v>
      </c>
    </row>
    <row r="148" s="2" customFormat="1" ht="16.5" customHeight="1">
      <c r="A148" s="37"/>
      <c r="B148" s="38"/>
      <c r="C148" s="175" t="s">
        <v>172</v>
      </c>
      <c r="D148" s="175" t="s">
        <v>130</v>
      </c>
      <c r="E148" s="176" t="s">
        <v>193</v>
      </c>
      <c r="F148" s="177" t="s">
        <v>194</v>
      </c>
      <c r="G148" s="178" t="s">
        <v>195</v>
      </c>
      <c r="H148" s="179">
        <v>468</v>
      </c>
      <c r="I148" s="180"/>
      <c r="J148" s="181">
        <f>ROUND(I148*H148,2)</f>
        <v>0</v>
      </c>
      <c r="K148" s="177" t="s">
        <v>134</v>
      </c>
      <c r="L148" s="43"/>
      <c r="M148" s="182" t="s">
        <v>19</v>
      </c>
      <c r="N148" s="183" t="s">
        <v>43</v>
      </c>
      <c r="O148" s="83"/>
      <c r="P148" s="184">
        <f>O148*H148</f>
        <v>0</v>
      </c>
      <c r="Q148" s="184">
        <v>0</v>
      </c>
      <c r="R148" s="184">
        <f>Q148*H148</f>
        <v>0</v>
      </c>
      <c r="S148" s="184">
        <v>0</v>
      </c>
      <c r="T148" s="185">
        <f>S148*H148</f>
        <v>0</v>
      </c>
      <c r="U148" s="37"/>
      <c r="V148" s="37"/>
      <c r="W148" s="37"/>
      <c r="X148" s="37"/>
      <c r="Y148" s="37"/>
      <c r="Z148" s="37"/>
      <c r="AA148" s="37"/>
      <c r="AB148" s="37"/>
      <c r="AC148" s="37"/>
      <c r="AD148" s="37"/>
      <c r="AE148" s="37"/>
      <c r="AR148" s="186" t="s">
        <v>135</v>
      </c>
      <c r="AT148" s="186" t="s">
        <v>130</v>
      </c>
      <c r="AU148" s="186" t="s">
        <v>72</v>
      </c>
      <c r="AY148" s="16" t="s">
        <v>136</v>
      </c>
      <c r="BE148" s="187">
        <f>IF(N148="základní",J148,0)</f>
        <v>0</v>
      </c>
      <c r="BF148" s="187">
        <f>IF(N148="snížená",J148,0)</f>
        <v>0</v>
      </c>
      <c r="BG148" s="187">
        <f>IF(N148="zákl. přenesená",J148,0)</f>
        <v>0</v>
      </c>
      <c r="BH148" s="187">
        <f>IF(N148="sníž. přenesená",J148,0)</f>
        <v>0</v>
      </c>
      <c r="BI148" s="187">
        <f>IF(N148="nulová",J148,0)</f>
        <v>0</v>
      </c>
      <c r="BJ148" s="16" t="s">
        <v>80</v>
      </c>
      <c r="BK148" s="187">
        <f>ROUND(I148*H148,2)</f>
        <v>0</v>
      </c>
      <c r="BL148" s="16" t="s">
        <v>135</v>
      </c>
      <c r="BM148" s="186" t="s">
        <v>219</v>
      </c>
    </row>
    <row r="149" s="11" customFormat="1">
      <c r="A149" s="11"/>
      <c r="B149" s="199"/>
      <c r="C149" s="200"/>
      <c r="D149" s="190" t="s">
        <v>137</v>
      </c>
      <c r="E149" s="201" t="s">
        <v>19</v>
      </c>
      <c r="F149" s="202" t="s">
        <v>825</v>
      </c>
      <c r="G149" s="200"/>
      <c r="H149" s="203">
        <v>468</v>
      </c>
      <c r="I149" s="204"/>
      <c r="J149" s="200"/>
      <c r="K149" s="200"/>
      <c r="L149" s="205"/>
      <c r="M149" s="206"/>
      <c r="N149" s="207"/>
      <c r="O149" s="207"/>
      <c r="P149" s="207"/>
      <c r="Q149" s="207"/>
      <c r="R149" s="207"/>
      <c r="S149" s="207"/>
      <c r="T149" s="208"/>
      <c r="U149" s="11"/>
      <c r="V149" s="11"/>
      <c r="W149" s="11"/>
      <c r="X149" s="11"/>
      <c r="Y149" s="11"/>
      <c r="Z149" s="11"/>
      <c r="AA149" s="11"/>
      <c r="AB149" s="11"/>
      <c r="AC149" s="11"/>
      <c r="AD149" s="11"/>
      <c r="AE149" s="11"/>
      <c r="AT149" s="209" t="s">
        <v>137</v>
      </c>
      <c r="AU149" s="209" t="s">
        <v>72</v>
      </c>
      <c r="AV149" s="11" t="s">
        <v>82</v>
      </c>
      <c r="AW149" s="11" t="s">
        <v>33</v>
      </c>
      <c r="AX149" s="11" t="s">
        <v>72</v>
      </c>
      <c r="AY149" s="209" t="s">
        <v>136</v>
      </c>
    </row>
    <row r="150" s="12" customFormat="1">
      <c r="A150" s="12"/>
      <c r="B150" s="210"/>
      <c r="C150" s="211"/>
      <c r="D150" s="190" t="s">
        <v>137</v>
      </c>
      <c r="E150" s="212" t="s">
        <v>19</v>
      </c>
      <c r="F150" s="213" t="s">
        <v>140</v>
      </c>
      <c r="G150" s="211"/>
      <c r="H150" s="214">
        <v>468</v>
      </c>
      <c r="I150" s="215"/>
      <c r="J150" s="211"/>
      <c r="K150" s="211"/>
      <c r="L150" s="216"/>
      <c r="M150" s="217"/>
      <c r="N150" s="218"/>
      <c r="O150" s="218"/>
      <c r="P150" s="218"/>
      <c r="Q150" s="218"/>
      <c r="R150" s="218"/>
      <c r="S150" s="218"/>
      <c r="T150" s="219"/>
      <c r="U150" s="12"/>
      <c r="V150" s="12"/>
      <c r="W150" s="12"/>
      <c r="X150" s="12"/>
      <c r="Y150" s="12"/>
      <c r="Z150" s="12"/>
      <c r="AA150" s="12"/>
      <c r="AB150" s="12"/>
      <c r="AC150" s="12"/>
      <c r="AD150" s="12"/>
      <c r="AE150" s="12"/>
      <c r="AT150" s="220" t="s">
        <v>137</v>
      </c>
      <c r="AU150" s="220" t="s">
        <v>72</v>
      </c>
      <c r="AV150" s="12" t="s">
        <v>135</v>
      </c>
      <c r="AW150" s="12" t="s">
        <v>33</v>
      </c>
      <c r="AX150" s="12" t="s">
        <v>80</v>
      </c>
      <c r="AY150" s="220" t="s">
        <v>136</v>
      </c>
    </row>
    <row r="151" s="2" customFormat="1" ht="33" customHeight="1">
      <c r="A151" s="37"/>
      <c r="B151" s="38"/>
      <c r="C151" s="175" t="s">
        <v>224</v>
      </c>
      <c r="D151" s="175" t="s">
        <v>130</v>
      </c>
      <c r="E151" s="176" t="s">
        <v>198</v>
      </c>
      <c r="F151" s="177" t="s">
        <v>199</v>
      </c>
      <c r="G151" s="178" t="s">
        <v>149</v>
      </c>
      <c r="H151" s="179">
        <v>548.59000000000003</v>
      </c>
      <c r="I151" s="180"/>
      <c r="J151" s="181">
        <f>ROUND(I151*H151,2)</f>
        <v>0</v>
      </c>
      <c r="K151" s="177" t="s">
        <v>134</v>
      </c>
      <c r="L151" s="43"/>
      <c r="M151" s="182" t="s">
        <v>19</v>
      </c>
      <c r="N151" s="183" t="s">
        <v>43</v>
      </c>
      <c r="O151" s="83"/>
      <c r="P151" s="184">
        <f>O151*H151</f>
        <v>0</v>
      </c>
      <c r="Q151" s="184">
        <v>0</v>
      </c>
      <c r="R151" s="184">
        <f>Q151*H151</f>
        <v>0</v>
      </c>
      <c r="S151" s="184">
        <v>0</v>
      </c>
      <c r="T151" s="185">
        <f>S151*H151</f>
        <v>0</v>
      </c>
      <c r="U151" s="37"/>
      <c r="V151" s="37"/>
      <c r="W151" s="37"/>
      <c r="X151" s="37"/>
      <c r="Y151" s="37"/>
      <c r="Z151" s="37"/>
      <c r="AA151" s="37"/>
      <c r="AB151" s="37"/>
      <c r="AC151" s="37"/>
      <c r="AD151" s="37"/>
      <c r="AE151" s="37"/>
      <c r="AR151" s="186" t="s">
        <v>135</v>
      </c>
      <c r="AT151" s="186" t="s">
        <v>130</v>
      </c>
      <c r="AU151" s="186" t="s">
        <v>72</v>
      </c>
      <c r="AY151" s="16" t="s">
        <v>136</v>
      </c>
      <c r="BE151" s="187">
        <f>IF(N151="základní",J151,0)</f>
        <v>0</v>
      </c>
      <c r="BF151" s="187">
        <f>IF(N151="snížená",J151,0)</f>
        <v>0</v>
      </c>
      <c r="BG151" s="187">
        <f>IF(N151="zákl. přenesená",J151,0)</f>
        <v>0</v>
      </c>
      <c r="BH151" s="187">
        <f>IF(N151="sníž. přenesená",J151,0)</f>
        <v>0</v>
      </c>
      <c r="BI151" s="187">
        <f>IF(N151="nulová",J151,0)</f>
        <v>0</v>
      </c>
      <c r="BJ151" s="16" t="s">
        <v>80</v>
      </c>
      <c r="BK151" s="187">
        <f>ROUND(I151*H151,2)</f>
        <v>0</v>
      </c>
      <c r="BL151" s="16" t="s">
        <v>135</v>
      </c>
      <c r="BM151" s="186" t="s">
        <v>228</v>
      </c>
    </row>
    <row r="152" s="10" customFormat="1">
      <c r="A152" s="10"/>
      <c r="B152" s="188"/>
      <c r="C152" s="189"/>
      <c r="D152" s="190" t="s">
        <v>137</v>
      </c>
      <c r="E152" s="191" t="s">
        <v>19</v>
      </c>
      <c r="F152" s="192" t="s">
        <v>201</v>
      </c>
      <c r="G152" s="189"/>
      <c r="H152" s="191" t="s">
        <v>19</v>
      </c>
      <c r="I152" s="193"/>
      <c r="J152" s="189"/>
      <c r="K152" s="189"/>
      <c r="L152" s="194"/>
      <c r="M152" s="195"/>
      <c r="N152" s="196"/>
      <c r="O152" s="196"/>
      <c r="P152" s="196"/>
      <c r="Q152" s="196"/>
      <c r="R152" s="196"/>
      <c r="S152" s="196"/>
      <c r="T152" s="197"/>
      <c r="U152" s="10"/>
      <c r="V152" s="10"/>
      <c r="W152" s="10"/>
      <c r="X152" s="10"/>
      <c r="Y152" s="10"/>
      <c r="Z152" s="10"/>
      <c r="AA152" s="10"/>
      <c r="AB152" s="10"/>
      <c r="AC152" s="10"/>
      <c r="AD152" s="10"/>
      <c r="AE152" s="10"/>
      <c r="AT152" s="198" t="s">
        <v>137</v>
      </c>
      <c r="AU152" s="198" t="s">
        <v>72</v>
      </c>
      <c r="AV152" s="10" t="s">
        <v>80</v>
      </c>
      <c r="AW152" s="10" t="s">
        <v>33</v>
      </c>
      <c r="AX152" s="10" t="s">
        <v>72</v>
      </c>
      <c r="AY152" s="198" t="s">
        <v>136</v>
      </c>
    </row>
    <row r="153" s="11" customFormat="1">
      <c r="A153" s="11"/>
      <c r="B153" s="199"/>
      <c r="C153" s="200"/>
      <c r="D153" s="190" t="s">
        <v>137</v>
      </c>
      <c r="E153" s="201" t="s">
        <v>19</v>
      </c>
      <c r="F153" s="202" t="s">
        <v>826</v>
      </c>
      <c r="G153" s="200"/>
      <c r="H153" s="203">
        <v>548.59000000000003</v>
      </c>
      <c r="I153" s="204"/>
      <c r="J153" s="200"/>
      <c r="K153" s="200"/>
      <c r="L153" s="205"/>
      <c r="M153" s="206"/>
      <c r="N153" s="207"/>
      <c r="O153" s="207"/>
      <c r="P153" s="207"/>
      <c r="Q153" s="207"/>
      <c r="R153" s="207"/>
      <c r="S153" s="207"/>
      <c r="T153" s="208"/>
      <c r="U153" s="11"/>
      <c r="V153" s="11"/>
      <c r="W153" s="11"/>
      <c r="X153" s="11"/>
      <c r="Y153" s="11"/>
      <c r="Z153" s="11"/>
      <c r="AA153" s="11"/>
      <c r="AB153" s="11"/>
      <c r="AC153" s="11"/>
      <c r="AD153" s="11"/>
      <c r="AE153" s="11"/>
      <c r="AT153" s="209" t="s">
        <v>137</v>
      </c>
      <c r="AU153" s="209" t="s">
        <v>72</v>
      </c>
      <c r="AV153" s="11" t="s">
        <v>82</v>
      </c>
      <c r="AW153" s="11" t="s">
        <v>33</v>
      </c>
      <c r="AX153" s="11" t="s">
        <v>72</v>
      </c>
      <c r="AY153" s="209" t="s">
        <v>136</v>
      </c>
    </row>
    <row r="154" s="12" customFormat="1">
      <c r="A154" s="12"/>
      <c r="B154" s="210"/>
      <c r="C154" s="211"/>
      <c r="D154" s="190" t="s">
        <v>137</v>
      </c>
      <c r="E154" s="212" t="s">
        <v>19</v>
      </c>
      <c r="F154" s="213" t="s">
        <v>140</v>
      </c>
      <c r="G154" s="211"/>
      <c r="H154" s="214">
        <v>548.59000000000003</v>
      </c>
      <c r="I154" s="215"/>
      <c r="J154" s="211"/>
      <c r="K154" s="211"/>
      <c r="L154" s="216"/>
      <c r="M154" s="217"/>
      <c r="N154" s="218"/>
      <c r="O154" s="218"/>
      <c r="P154" s="218"/>
      <c r="Q154" s="218"/>
      <c r="R154" s="218"/>
      <c r="S154" s="218"/>
      <c r="T154" s="219"/>
      <c r="U154" s="12"/>
      <c r="V154" s="12"/>
      <c r="W154" s="12"/>
      <c r="X154" s="12"/>
      <c r="Y154" s="12"/>
      <c r="Z154" s="12"/>
      <c r="AA154" s="12"/>
      <c r="AB154" s="12"/>
      <c r="AC154" s="12"/>
      <c r="AD154" s="12"/>
      <c r="AE154" s="12"/>
      <c r="AT154" s="220" t="s">
        <v>137</v>
      </c>
      <c r="AU154" s="220" t="s">
        <v>72</v>
      </c>
      <c r="AV154" s="12" t="s">
        <v>135</v>
      </c>
      <c r="AW154" s="12" t="s">
        <v>33</v>
      </c>
      <c r="AX154" s="12" t="s">
        <v>80</v>
      </c>
      <c r="AY154" s="220" t="s">
        <v>136</v>
      </c>
    </row>
    <row r="155" s="2" customFormat="1" ht="16.5" customHeight="1">
      <c r="A155" s="37"/>
      <c r="B155" s="38"/>
      <c r="C155" s="175" t="s">
        <v>177</v>
      </c>
      <c r="D155" s="175" t="s">
        <v>130</v>
      </c>
      <c r="E155" s="176" t="s">
        <v>204</v>
      </c>
      <c r="F155" s="177" t="s">
        <v>205</v>
      </c>
      <c r="G155" s="178" t="s">
        <v>149</v>
      </c>
      <c r="H155" s="179">
        <v>548.59000000000003</v>
      </c>
      <c r="I155" s="180"/>
      <c r="J155" s="181">
        <f>ROUND(I155*H155,2)</f>
        <v>0</v>
      </c>
      <c r="K155" s="177" t="s">
        <v>134</v>
      </c>
      <c r="L155" s="43"/>
      <c r="M155" s="182" t="s">
        <v>19</v>
      </c>
      <c r="N155" s="183" t="s">
        <v>43</v>
      </c>
      <c r="O155" s="83"/>
      <c r="P155" s="184">
        <f>O155*H155</f>
        <v>0</v>
      </c>
      <c r="Q155" s="184">
        <v>0</v>
      </c>
      <c r="R155" s="184">
        <f>Q155*H155</f>
        <v>0</v>
      </c>
      <c r="S155" s="184">
        <v>0</v>
      </c>
      <c r="T155" s="185">
        <f>S155*H155</f>
        <v>0</v>
      </c>
      <c r="U155" s="37"/>
      <c r="V155" s="37"/>
      <c r="W155" s="37"/>
      <c r="X155" s="37"/>
      <c r="Y155" s="37"/>
      <c r="Z155" s="37"/>
      <c r="AA155" s="37"/>
      <c r="AB155" s="37"/>
      <c r="AC155" s="37"/>
      <c r="AD155" s="37"/>
      <c r="AE155" s="37"/>
      <c r="AR155" s="186" t="s">
        <v>135</v>
      </c>
      <c r="AT155" s="186" t="s">
        <v>130</v>
      </c>
      <c r="AU155" s="186" t="s">
        <v>72</v>
      </c>
      <c r="AY155" s="16" t="s">
        <v>136</v>
      </c>
      <c r="BE155" s="187">
        <f>IF(N155="základní",J155,0)</f>
        <v>0</v>
      </c>
      <c r="BF155" s="187">
        <f>IF(N155="snížená",J155,0)</f>
        <v>0</v>
      </c>
      <c r="BG155" s="187">
        <f>IF(N155="zákl. přenesená",J155,0)</f>
        <v>0</v>
      </c>
      <c r="BH155" s="187">
        <f>IF(N155="sníž. přenesená",J155,0)</f>
        <v>0</v>
      </c>
      <c r="BI155" s="187">
        <f>IF(N155="nulová",J155,0)</f>
        <v>0</v>
      </c>
      <c r="BJ155" s="16" t="s">
        <v>80</v>
      </c>
      <c r="BK155" s="187">
        <f>ROUND(I155*H155,2)</f>
        <v>0</v>
      </c>
      <c r="BL155" s="16" t="s">
        <v>135</v>
      </c>
      <c r="BM155" s="186" t="s">
        <v>232</v>
      </c>
    </row>
    <row r="156" s="11" customFormat="1">
      <c r="A156" s="11"/>
      <c r="B156" s="199"/>
      <c r="C156" s="200"/>
      <c r="D156" s="190" t="s">
        <v>137</v>
      </c>
      <c r="E156" s="201" t="s">
        <v>19</v>
      </c>
      <c r="F156" s="202" t="s">
        <v>827</v>
      </c>
      <c r="G156" s="200"/>
      <c r="H156" s="203">
        <v>548.59000000000003</v>
      </c>
      <c r="I156" s="204"/>
      <c r="J156" s="200"/>
      <c r="K156" s="200"/>
      <c r="L156" s="205"/>
      <c r="M156" s="206"/>
      <c r="N156" s="207"/>
      <c r="O156" s="207"/>
      <c r="P156" s="207"/>
      <c r="Q156" s="207"/>
      <c r="R156" s="207"/>
      <c r="S156" s="207"/>
      <c r="T156" s="208"/>
      <c r="U156" s="11"/>
      <c r="V156" s="11"/>
      <c r="W156" s="11"/>
      <c r="X156" s="11"/>
      <c r="Y156" s="11"/>
      <c r="Z156" s="11"/>
      <c r="AA156" s="11"/>
      <c r="AB156" s="11"/>
      <c r="AC156" s="11"/>
      <c r="AD156" s="11"/>
      <c r="AE156" s="11"/>
      <c r="AT156" s="209" t="s">
        <v>137</v>
      </c>
      <c r="AU156" s="209" t="s">
        <v>72</v>
      </c>
      <c r="AV156" s="11" t="s">
        <v>82</v>
      </c>
      <c r="AW156" s="11" t="s">
        <v>33</v>
      </c>
      <c r="AX156" s="11" t="s">
        <v>72</v>
      </c>
      <c r="AY156" s="209" t="s">
        <v>136</v>
      </c>
    </row>
    <row r="157" s="12" customFormat="1">
      <c r="A157" s="12"/>
      <c r="B157" s="210"/>
      <c r="C157" s="211"/>
      <c r="D157" s="190" t="s">
        <v>137</v>
      </c>
      <c r="E157" s="212" t="s">
        <v>19</v>
      </c>
      <c r="F157" s="213" t="s">
        <v>140</v>
      </c>
      <c r="G157" s="211"/>
      <c r="H157" s="214">
        <v>548.59000000000003</v>
      </c>
      <c r="I157" s="215"/>
      <c r="J157" s="211"/>
      <c r="K157" s="211"/>
      <c r="L157" s="216"/>
      <c r="M157" s="217"/>
      <c r="N157" s="218"/>
      <c r="O157" s="218"/>
      <c r="P157" s="218"/>
      <c r="Q157" s="218"/>
      <c r="R157" s="218"/>
      <c r="S157" s="218"/>
      <c r="T157" s="219"/>
      <c r="U157" s="12"/>
      <c r="V157" s="12"/>
      <c r="W157" s="12"/>
      <c r="X157" s="12"/>
      <c r="Y157" s="12"/>
      <c r="Z157" s="12"/>
      <c r="AA157" s="12"/>
      <c r="AB157" s="12"/>
      <c r="AC157" s="12"/>
      <c r="AD157" s="12"/>
      <c r="AE157" s="12"/>
      <c r="AT157" s="220" t="s">
        <v>137</v>
      </c>
      <c r="AU157" s="220" t="s">
        <v>72</v>
      </c>
      <c r="AV157" s="12" t="s">
        <v>135</v>
      </c>
      <c r="AW157" s="12" t="s">
        <v>33</v>
      </c>
      <c r="AX157" s="12" t="s">
        <v>80</v>
      </c>
      <c r="AY157" s="220" t="s">
        <v>136</v>
      </c>
    </row>
    <row r="158" s="2" customFormat="1" ht="24.15" customHeight="1">
      <c r="A158" s="37"/>
      <c r="B158" s="38"/>
      <c r="C158" s="175" t="s">
        <v>234</v>
      </c>
      <c r="D158" s="175" t="s">
        <v>130</v>
      </c>
      <c r="E158" s="176" t="s">
        <v>208</v>
      </c>
      <c r="F158" s="177" t="s">
        <v>209</v>
      </c>
      <c r="G158" s="178" t="s">
        <v>149</v>
      </c>
      <c r="H158" s="179">
        <v>548.59000000000003</v>
      </c>
      <c r="I158" s="180"/>
      <c r="J158" s="181">
        <f>ROUND(I158*H158,2)</f>
        <v>0</v>
      </c>
      <c r="K158" s="177" t="s">
        <v>134</v>
      </c>
      <c r="L158" s="43"/>
      <c r="M158" s="182" t="s">
        <v>19</v>
      </c>
      <c r="N158" s="183" t="s">
        <v>43</v>
      </c>
      <c r="O158" s="83"/>
      <c r="P158" s="184">
        <f>O158*H158</f>
        <v>0</v>
      </c>
      <c r="Q158" s="184">
        <v>0</v>
      </c>
      <c r="R158" s="184">
        <f>Q158*H158</f>
        <v>0</v>
      </c>
      <c r="S158" s="184">
        <v>0</v>
      </c>
      <c r="T158" s="185">
        <f>S158*H158</f>
        <v>0</v>
      </c>
      <c r="U158" s="37"/>
      <c r="V158" s="37"/>
      <c r="W158" s="37"/>
      <c r="X158" s="37"/>
      <c r="Y158" s="37"/>
      <c r="Z158" s="37"/>
      <c r="AA158" s="37"/>
      <c r="AB158" s="37"/>
      <c r="AC158" s="37"/>
      <c r="AD158" s="37"/>
      <c r="AE158" s="37"/>
      <c r="AR158" s="186" t="s">
        <v>135</v>
      </c>
      <c r="AT158" s="186" t="s">
        <v>130</v>
      </c>
      <c r="AU158" s="186" t="s">
        <v>72</v>
      </c>
      <c r="AY158" s="16" t="s">
        <v>136</v>
      </c>
      <c r="BE158" s="187">
        <f>IF(N158="základní",J158,0)</f>
        <v>0</v>
      </c>
      <c r="BF158" s="187">
        <f>IF(N158="snížená",J158,0)</f>
        <v>0</v>
      </c>
      <c r="BG158" s="187">
        <f>IF(N158="zákl. přenesená",J158,0)</f>
        <v>0</v>
      </c>
      <c r="BH158" s="187">
        <f>IF(N158="sníž. přenesená",J158,0)</f>
        <v>0</v>
      </c>
      <c r="BI158" s="187">
        <f>IF(N158="nulová",J158,0)</f>
        <v>0</v>
      </c>
      <c r="BJ158" s="16" t="s">
        <v>80</v>
      </c>
      <c r="BK158" s="187">
        <f>ROUND(I158*H158,2)</f>
        <v>0</v>
      </c>
      <c r="BL158" s="16" t="s">
        <v>135</v>
      </c>
      <c r="BM158" s="186" t="s">
        <v>238</v>
      </c>
    </row>
    <row r="159" s="10" customFormat="1">
      <c r="A159" s="10"/>
      <c r="B159" s="188"/>
      <c r="C159" s="189"/>
      <c r="D159" s="190" t="s">
        <v>137</v>
      </c>
      <c r="E159" s="191" t="s">
        <v>19</v>
      </c>
      <c r="F159" s="192" t="s">
        <v>828</v>
      </c>
      <c r="G159" s="189"/>
      <c r="H159" s="191" t="s">
        <v>19</v>
      </c>
      <c r="I159" s="193"/>
      <c r="J159" s="189"/>
      <c r="K159" s="189"/>
      <c r="L159" s="194"/>
      <c r="M159" s="195"/>
      <c r="N159" s="196"/>
      <c r="O159" s="196"/>
      <c r="P159" s="196"/>
      <c r="Q159" s="196"/>
      <c r="R159" s="196"/>
      <c r="S159" s="196"/>
      <c r="T159" s="197"/>
      <c r="U159" s="10"/>
      <c r="V159" s="10"/>
      <c r="W159" s="10"/>
      <c r="X159" s="10"/>
      <c r="Y159" s="10"/>
      <c r="Z159" s="10"/>
      <c r="AA159" s="10"/>
      <c r="AB159" s="10"/>
      <c r="AC159" s="10"/>
      <c r="AD159" s="10"/>
      <c r="AE159" s="10"/>
      <c r="AT159" s="198" t="s">
        <v>137</v>
      </c>
      <c r="AU159" s="198" t="s">
        <v>72</v>
      </c>
      <c r="AV159" s="10" t="s">
        <v>80</v>
      </c>
      <c r="AW159" s="10" t="s">
        <v>33</v>
      </c>
      <c r="AX159" s="10" t="s">
        <v>72</v>
      </c>
      <c r="AY159" s="198" t="s">
        <v>136</v>
      </c>
    </row>
    <row r="160" s="11" customFormat="1">
      <c r="A160" s="11"/>
      <c r="B160" s="199"/>
      <c r="C160" s="200"/>
      <c r="D160" s="190" t="s">
        <v>137</v>
      </c>
      <c r="E160" s="201" t="s">
        <v>19</v>
      </c>
      <c r="F160" s="202" t="s">
        <v>826</v>
      </c>
      <c r="G160" s="200"/>
      <c r="H160" s="203">
        <v>548.59000000000003</v>
      </c>
      <c r="I160" s="204"/>
      <c r="J160" s="200"/>
      <c r="K160" s="200"/>
      <c r="L160" s="205"/>
      <c r="M160" s="206"/>
      <c r="N160" s="207"/>
      <c r="O160" s="207"/>
      <c r="P160" s="207"/>
      <c r="Q160" s="207"/>
      <c r="R160" s="207"/>
      <c r="S160" s="207"/>
      <c r="T160" s="208"/>
      <c r="U160" s="11"/>
      <c r="V160" s="11"/>
      <c r="W160" s="11"/>
      <c r="X160" s="11"/>
      <c r="Y160" s="11"/>
      <c r="Z160" s="11"/>
      <c r="AA160" s="11"/>
      <c r="AB160" s="11"/>
      <c r="AC160" s="11"/>
      <c r="AD160" s="11"/>
      <c r="AE160" s="11"/>
      <c r="AT160" s="209" t="s">
        <v>137</v>
      </c>
      <c r="AU160" s="209" t="s">
        <v>72</v>
      </c>
      <c r="AV160" s="11" t="s">
        <v>82</v>
      </c>
      <c r="AW160" s="11" t="s">
        <v>33</v>
      </c>
      <c r="AX160" s="11" t="s">
        <v>72</v>
      </c>
      <c r="AY160" s="209" t="s">
        <v>136</v>
      </c>
    </row>
    <row r="161" s="12" customFormat="1">
      <c r="A161" s="12"/>
      <c r="B161" s="210"/>
      <c r="C161" s="211"/>
      <c r="D161" s="190" t="s">
        <v>137</v>
      </c>
      <c r="E161" s="212" t="s">
        <v>19</v>
      </c>
      <c r="F161" s="213" t="s">
        <v>140</v>
      </c>
      <c r="G161" s="211"/>
      <c r="H161" s="214">
        <v>548.59000000000003</v>
      </c>
      <c r="I161" s="215"/>
      <c r="J161" s="211"/>
      <c r="K161" s="211"/>
      <c r="L161" s="216"/>
      <c r="M161" s="217"/>
      <c r="N161" s="218"/>
      <c r="O161" s="218"/>
      <c r="P161" s="218"/>
      <c r="Q161" s="218"/>
      <c r="R161" s="218"/>
      <c r="S161" s="218"/>
      <c r="T161" s="219"/>
      <c r="U161" s="12"/>
      <c r="V161" s="12"/>
      <c r="W161" s="12"/>
      <c r="X161" s="12"/>
      <c r="Y161" s="12"/>
      <c r="Z161" s="12"/>
      <c r="AA161" s="12"/>
      <c r="AB161" s="12"/>
      <c r="AC161" s="12"/>
      <c r="AD161" s="12"/>
      <c r="AE161" s="12"/>
      <c r="AT161" s="220" t="s">
        <v>137</v>
      </c>
      <c r="AU161" s="220" t="s">
        <v>72</v>
      </c>
      <c r="AV161" s="12" t="s">
        <v>135</v>
      </c>
      <c r="AW161" s="12" t="s">
        <v>33</v>
      </c>
      <c r="AX161" s="12" t="s">
        <v>80</v>
      </c>
      <c r="AY161" s="220" t="s">
        <v>136</v>
      </c>
    </row>
    <row r="162" s="2" customFormat="1" ht="16.5" customHeight="1">
      <c r="A162" s="37"/>
      <c r="B162" s="38"/>
      <c r="C162" s="175" t="s">
        <v>183</v>
      </c>
      <c r="D162" s="175" t="s">
        <v>130</v>
      </c>
      <c r="E162" s="176" t="s">
        <v>212</v>
      </c>
      <c r="F162" s="177" t="s">
        <v>213</v>
      </c>
      <c r="G162" s="178" t="s">
        <v>149</v>
      </c>
      <c r="H162" s="179">
        <v>548.59000000000003</v>
      </c>
      <c r="I162" s="180"/>
      <c r="J162" s="181">
        <f>ROUND(I162*H162,2)</f>
        <v>0</v>
      </c>
      <c r="K162" s="177" t="s">
        <v>134</v>
      </c>
      <c r="L162" s="43"/>
      <c r="M162" s="182" t="s">
        <v>19</v>
      </c>
      <c r="N162" s="183" t="s">
        <v>43</v>
      </c>
      <c r="O162" s="83"/>
      <c r="P162" s="184">
        <f>O162*H162</f>
        <v>0</v>
      </c>
      <c r="Q162" s="184">
        <v>0</v>
      </c>
      <c r="R162" s="184">
        <f>Q162*H162</f>
        <v>0</v>
      </c>
      <c r="S162" s="184">
        <v>0</v>
      </c>
      <c r="T162" s="185">
        <f>S162*H162</f>
        <v>0</v>
      </c>
      <c r="U162" s="37"/>
      <c r="V162" s="37"/>
      <c r="W162" s="37"/>
      <c r="X162" s="37"/>
      <c r="Y162" s="37"/>
      <c r="Z162" s="37"/>
      <c r="AA162" s="37"/>
      <c r="AB162" s="37"/>
      <c r="AC162" s="37"/>
      <c r="AD162" s="37"/>
      <c r="AE162" s="37"/>
      <c r="AR162" s="186" t="s">
        <v>135</v>
      </c>
      <c r="AT162" s="186" t="s">
        <v>130</v>
      </c>
      <c r="AU162" s="186" t="s">
        <v>72</v>
      </c>
      <c r="AY162" s="16" t="s">
        <v>136</v>
      </c>
      <c r="BE162" s="187">
        <f>IF(N162="základní",J162,0)</f>
        <v>0</v>
      </c>
      <c r="BF162" s="187">
        <f>IF(N162="snížená",J162,0)</f>
        <v>0</v>
      </c>
      <c r="BG162" s="187">
        <f>IF(N162="zákl. přenesená",J162,0)</f>
        <v>0</v>
      </c>
      <c r="BH162" s="187">
        <f>IF(N162="sníž. přenesená",J162,0)</f>
        <v>0</v>
      </c>
      <c r="BI162" s="187">
        <f>IF(N162="nulová",J162,0)</f>
        <v>0</v>
      </c>
      <c r="BJ162" s="16" t="s">
        <v>80</v>
      </c>
      <c r="BK162" s="187">
        <f>ROUND(I162*H162,2)</f>
        <v>0</v>
      </c>
      <c r="BL162" s="16" t="s">
        <v>135</v>
      </c>
      <c r="BM162" s="186" t="s">
        <v>244</v>
      </c>
    </row>
    <row r="163" s="11" customFormat="1">
      <c r="A163" s="11"/>
      <c r="B163" s="199"/>
      <c r="C163" s="200"/>
      <c r="D163" s="190" t="s">
        <v>137</v>
      </c>
      <c r="E163" s="201" t="s">
        <v>19</v>
      </c>
      <c r="F163" s="202" t="s">
        <v>829</v>
      </c>
      <c r="G163" s="200"/>
      <c r="H163" s="203">
        <v>548.59000000000003</v>
      </c>
      <c r="I163" s="204"/>
      <c r="J163" s="200"/>
      <c r="K163" s="200"/>
      <c r="L163" s="205"/>
      <c r="M163" s="206"/>
      <c r="N163" s="207"/>
      <c r="O163" s="207"/>
      <c r="P163" s="207"/>
      <c r="Q163" s="207"/>
      <c r="R163" s="207"/>
      <c r="S163" s="207"/>
      <c r="T163" s="208"/>
      <c r="U163" s="11"/>
      <c r="V163" s="11"/>
      <c r="W163" s="11"/>
      <c r="X163" s="11"/>
      <c r="Y163" s="11"/>
      <c r="Z163" s="11"/>
      <c r="AA163" s="11"/>
      <c r="AB163" s="11"/>
      <c r="AC163" s="11"/>
      <c r="AD163" s="11"/>
      <c r="AE163" s="11"/>
      <c r="AT163" s="209" t="s">
        <v>137</v>
      </c>
      <c r="AU163" s="209" t="s">
        <v>72</v>
      </c>
      <c r="AV163" s="11" t="s">
        <v>82</v>
      </c>
      <c r="AW163" s="11" t="s">
        <v>33</v>
      </c>
      <c r="AX163" s="11" t="s">
        <v>72</v>
      </c>
      <c r="AY163" s="209" t="s">
        <v>136</v>
      </c>
    </row>
    <row r="164" s="12" customFormat="1">
      <c r="A164" s="12"/>
      <c r="B164" s="210"/>
      <c r="C164" s="211"/>
      <c r="D164" s="190" t="s">
        <v>137</v>
      </c>
      <c r="E164" s="212" t="s">
        <v>19</v>
      </c>
      <c r="F164" s="213" t="s">
        <v>140</v>
      </c>
      <c r="G164" s="211"/>
      <c r="H164" s="214">
        <v>548.59000000000003</v>
      </c>
      <c r="I164" s="215"/>
      <c r="J164" s="211"/>
      <c r="K164" s="211"/>
      <c r="L164" s="216"/>
      <c r="M164" s="217"/>
      <c r="N164" s="218"/>
      <c r="O164" s="218"/>
      <c r="P164" s="218"/>
      <c r="Q164" s="218"/>
      <c r="R164" s="218"/>
      <c r="S164" s="218"/>
      <c r="T164" s="219"/>
      <c r="U164" s="12"/>
      <c r="V164" s="12"/>
      <c r="W164" s="12"/>
      <c r="X164" s="12"/>
      <c r="Y164" s="12"/>
      <c r="Z164" s="12"/>
      <c r="AA164" s="12"/>
      <c r="AB164" s="12"/>
      <c r="AC164" s="12"/>
      <c r="AD164" s="12"/>
      <c r="AE164" s="12"/>
      <c r="AT164" s="220" t="s">
        <v>137</v>
      </c>
      <c r="AU164" s="220" t="s">
        <v>72</v>
      </c>
      <c r="AV164" s="12" t="s">
        <v>135</v>
      </c>
      <c r="AW164" s="12" t="s">
        <v>33</v>
      </c>
      <c r="AX164" s="12" t="s">
        <v>80</v>
      </c>
      <c r="AY164" s="220" t="s">
        <v>136</v>
      </c>
    </row>
    <row r="165" s="2" customFormat="1" ht="16.5" customHeight="1">
      <c r="A165" s="37"/>
      <c r="B165" s="38"/>
      <c r="C165" s="175" t="s">
        <v>7</v>
      </c>
      <c r="D165" s="175" t="s">
        <v>130</v>
      </c>
      <c r="E165" s="176" t="s">
        <v>461</v>
      </c>
      <c r="F165" s="177" t="s">
        <v>462</v>
      </c>
      <c r="G165" s="178" t="s">
        <v>149</v>
      </c>
      <c r="H165" s="179">
        <v>130.303</v>
      </c>
      <c r="I165" s="180"/>
      <c r="J165" s="181">
        <f>ROUND(I165*H165,2)</f>
        <v>0</v>
      </c>
      <c r="K165" s="177" t="s">
        <v>134</v>
      </c>
      <c r="L165" s="43"/>
      <c r="M165" s="182" t="s">
        <v>19</v>
      </c>
      <c r="N165" s="183" t="s">
        <v>43</v>
      </c>
      <c r="O165" s="83"/>
      <c r="P165" s="184">
        <f>O165*H165</f>
        <v>0</v>
      </c>
      <c r="Q165" s="184">
        <v>0</v>
      </c>
      <c r="R165" s="184">
        <f>Q165*H165</f>
        <v>0</v>
      </c>
      <c r="S165" s="184">
        <v>0</v>
      </c>
      <c r="T165" s="185">
        <f>S165*H165</f>
        <v>0</v>
      </c>
      <c r="U165" s="37"/>
      <c r="V165" s="37"/>
      <c r="W165" s="37"/>
      <c r="X165" s="37"/>
      <c r="Y165" s="37"/>
      <c r="Z165" s="37"/>
      <c r="AA165" s="37"/>
      <c r="AB165" s="37"/>
      <c r="AC165" s="37"/>
      <c r="AD165" s="37"/>
      <c r="AE165" s="37"/>
      <c r="AR165" s="186" t="s">
        <v>135</v>
      </c>
      <c r="AT165" s="186" t="s">
        <v>130</v>
      </c>
      <c r="AU165" s="186" t="s">
        <v>72</v>
      </c>
      <c r="AY165" s="16" t="s">
        <v>136</v>
      </c>
      <c r="BE165" s="187">
        <f>IF(N165="základní",J165,0)</f>
        <v>0</v>
      </c>
      <c r="BF165" s="187">
        <f>IF(N165="snížená",J165,0)</f>
        <v>0</v>
      </c>
      <c r="BG165" s="187">
        <f>IF(N165="zákl. přenesená",J165,0)</f>
        <v>0</v>
      </c>
      <c r="BH165" s="187">
        <f>IF(N165="sníž. přenesená",J165,0)</f>
        <v>0</v>
      </c>
      <c r="BI165" s="187">
        <f>IF(N165="nulová",J165,0)</f>
        <v>0</v>
      </c>
      <c r="BJ165" s="16" t="s">
        <v>80</v>
      </c>
      <c r="BK165" s="187">
        <f>ROUND(I165*H165,2)</f>
        <v>0</v>
      </c>
      <c r="BL165" s="16" t="s">
        <v>135</v>
      </c>
      <c r="BM165" s="186" t="s">
        <v>249</v>
      </c>
    </row>
    <row r="166" s="10" customFormat="1">
      <c r="A166" s="10"/>
      <c r="B166" s="188"/>
      <c r="C166" s="189"/>
      <c r="D166" s="190" t="s">
        <v>137</v>
      </c>
      <c r="E166" s="191" t="s">
        <v>19</v>
      </c>
      <c r="F166" s="192" t="s">
        <v>830</v>
      </c>
      <c r="G166" s="189"/>
      <c r="H166" s="191" t="s">
        <v>19</v>
      </c>
      <c r="I166" s="193"/>
      <c r="J166" s="189"/>
      <c r="K166" s="189"/>
      <c r="L166" s="194"/>
      <c r="M166" s="195"/>
      <c r="N166" s="196"/>
      <c r="O166" s="196"/>
      <c r="P166" s="196"/>
      <c r="Q166" s="196"/>
      <c r="R166" s="196"/>
      <c r="S166" s="196"/>
      <c r="T166" s="197"/>
      <c r="U166" s="10"/>
      <c r="V166" s="10"/>
      <c r="W166" s="10"/>
      <c r="X166" s="10"/>
      <c r="Y166" s="10"/>
      <c r="Z166" s="10"/>
      <c r="AA166" s="10"/>
      <c r="AB166" s="10"/>
      <c r="AC166" s="10"/>
      <c r="AD166" s="10"/>
      <c r="AE166" s="10"/>
      <c r="AT166" s="198" t="s">
        <v>137</v>
      </c>
      <c r="AU166" s="198" t="s">
        <v>72</v>
      </c>
      <c r="AV166" s="10" t="s">
        <v>80</v>
      </c>
      <c r="AW166" s="10" t="s">
        <v>33</v>
      </c>
      <c r="AX166" s="10" t="s">
        <v>72</v>
      </c>
      <c r="AY166" s="198" t="s">
        <v>136</v>
      </c>
    </row>
    <row r="167" s="10" customFormat="1">
      <c r="A167" s="10"/>
      <c r="B167" s="188"/>
      <c r="C167" s="189"/>
      <c r="D167" s="190" t="s">
        <v>137</v>
      </c>
      <c r="E167" s="191" t="s">
        <v>19</v>
      </c>
      <c r="F167" s="192" t="s">
        <v>831</v>
      </c>
      <c r="G167" s="189"/>
      <c r="H167" s="191" t="s">
        <v>19</v>
      </c>
      <c r="I167" s="193"/>
      <c r="J167" s="189"/>
      <c r="K167" s="189"/>
      <c r="L167" s="194"/>
      <c r="M167" s="195"/>
      <c r="N167" s="196"/>
      <c r="O167" s="196"/>
      <c r="P167" s="196"/>
      <c r="Q167" s="196"/>
      <c r="R167" s="196"/>
      <c r="S167" s="196"/>
      <c r="T167" s="197"/>
      <c r="U167" s="10"/>
      <c r="V167" s="10"/>
      <c r="W167" s="10"/>
      <c r="X167" s="10"/>
      <c r="Y167" s="10"/>
      <c r="Z167" s="10"/>
      <c r="AA167" s="10"/>
      <c r="AB167" s="10"/>
      <c r="AC167" s="10"/>
      <c r="AD167" s="10"/>
      <c r="AE167" s="10"/>
      <c r="AT167" s="198" t="s">
        <v>137</v>
      </c>
      <c r="AU167" s="198" t="s">
        <v>72</v>
      </c>
      <c r="AV167" s="10" t="s">
        <v>80</v>
      </c>
      <c r="AW167" s="10" t="s">
        <v>33</v>
      </c>
      <c r="AX167" s="10" t="s">
        <v>72</v>
      </c>
      <c r="AY167" s="198" t="s">
        <v>136</v>
      </c>
    </row>
    <row r="168" s="10" customFormat="1">
      <c r="A168" s="10"/>
      <c r="B168" s="188"/>
      <c r="C168" s="189"/>
      <c r="D168" s="190" t="s">
        <v>137</v>
      </c>
      <c r="E168" s="191" t="s">
        <v>19</v>
      </c>
      <c r="F168" s="192" t="s">
        <v>796</v>
      </c>
      <c r="G168" s="189"/>
      <c r="H168" s="191" t="s">
        <v>19</v>
      </c>
      <c r="I168" s="193"/>
      <c r="J168" s="189"/>
      <c r="K168" s="189"/>
      <c r="L168" s="194"/>
      <c r="M168" s="195"/>
      <c r="N168" s="196"/>
      <c r="O168" s="196"/>
      <c r="P168" s="196"/>
      <c r="Q168" s="196"/>
      <c r="R168" s="196"/>
      <c r="S168" s="196"/>
      <c r="T168" s="197"/>
      <c r="U168" s="10"/>
      <c r="V168" s="10"/>
      <c r="W168" s="10"/>
      <c r="X168" s="10"/>
      <c r="Y168" s="10"/>
      <c r="Z168" s="10"/>
      <c r="AA168" s="10"/>
      <c r="AB168" s="10"/>
      <c r="AC168" s="10"/>
      <c r="AD168" s="10"/>
      <c r="AE168" s="10"/>
      <c r="AT168" s="198" t="s">
        <v>137</v>
      </c>
      <c r="AU168" s="198" t="s">
        <v>72</v>
      </c>
      <c r="AV168" s="10" t="s">
        <v>80</v>
      </c>
      <c r="AW168" s="10" t="s">
        <v>33</v>
      </c>
      <c r="AX168" s="10" t="s">
        <v>72</v>
      </c>
      <c r="AY168" s="198" t="s">
        <v>136</v>
      </c>
    </row>
    <row r="169" s="10" customFormat="1">
      <c r="A169" s="10"/>
      <c r="B169" s="188"/>
      <c r="C169" s="189"/>
      <c r="D169" s="190" t="s">
        <v>137</v>
      </c>
      <c r="E169" s="191" t="s">
        <v>19</v>
      </c>
      <c r="F169" s="192" t="s">
        <v>832</v>
      </c>
      <c r="G169" s="189"/>
      <c r="H169" s="191" t="s">
        <v>19</v>
      </c>
      <c r="I169" s="193"/>
      <c r="J169" s="189"/>
      <c r="K169" s="189"/>
      <c r="L169" s="194"/>
      <c r="M169" s="195"/>
      <c r="N169" s="196"/>
      <c r="O169" s="196"/>
      <c r="P169" s="196"/>
      <c r="Q169" s="196"/>
      <c r="R169" s="196"/>
      <c r="S169" s="196"/>
      <c r="T169" s="197"/>
      <c r="U169" s="10"/>
      <c r="V169" s="10"/>
      <c r="W169" s="10"/>
      <c r="X169" s="10"/>
      <c r="Y169" s="10"/>
      <c r="Z169" s="10"/>
      <c r="AA169" s="10"/>
      <c r="AB169" s="10"/>
      <c r="AC169" s="10"/>
      <c r="AD169" s="10"/>
      <c r="AE169" s="10"/>
      <c r="AT169" s="198" t="s">
        <v>137</v>
      </c>
      <c r="AU169" s="198" t="s">
        <v>72</v>
      </c>
      <c r="AV169" s="10" t="s">
        <v>80</v>
      </c>
      <c r="AW169" s="10" t="s">
        <v>33</v>
      </c>
      <c r="AX169" s="10" t="s">
        <v>72</v>
      </c>
      <c r="AY169" s="198" t="s">
        <v>136</v>
      </c>
    </row>
    <row r="170" s="10" customFormat="1">
      <c r="A170" s="10"/>
      <c r="B170" s="188"/>
      <c r="C170" s="189"/>
      <c r="D170" s="190" t="s">
        <v>137</v>
      </c>
      <c r="E170" s="191" t="s">
        <v>19</v>
      </c>
      <c r="F170" s="192" t="s">
        <v>798</v>
      </c>
      <c r="G170" s="189"/>
      <c r="H170" s="191" t="s">
        <v>19</v>
      </c>
      <c r="I170" s="193"/>
      <c r="J170" s="189"/>
      <c r="K170" s="189"/>
      <c r="L170" s="194"/>
      <c r="M170" s="195"/>
      <c r="N170" s="196"/>
      <c r="O170" s="196"/>
      <c r="P170" s="196"/>
      <c r="Q170" s="196"/>
      <c r="R170" s="196"/>
      <c r="S170" s="196"/>
      <c r="T170" s="197"/>
      <c r="U170" s="10"/>
      <c r="V170" s="10"/>
      <c r="W170" s="10"/>
      <c r="X170" s="10"/>
      <c r="Y170" s="10"/>
      <c r="Z170" s="10"/>
      <c r="AA170" s="10"/>
      <c r="AB170" s="10"/>
      <c r="AC170" s="10"/>
      <c r="AD170" s="10"/>
      <c r="AE170" s="10"/>
      <c r="AT170" s="198" t="s">
        <v>137</v>
      </c>
      <c r="AU170" s="198" t="s">
        <v>72</v>
      </c>
      <c r="AV170" s="10" t="s">
        <v>80</v>
      </c>
      <c r="AW170" s="10" t="s">
        <v>33</v>
      </c>
      <c r="AX170" s="10" t="s">
        <v>72</v>
      </c>
      <c r="AY170" s="198" t="s">
        <v>136</v>
      </c>
    </row>
    <row r="171" s="10" customFormat="1">
      <c r="A171" s="10"/>
      <c r="B171" s="188"/>
      <c r="C171" s="189"/>
      <c r="D171" s="190" t="s">
        <v>137</v>
      </c>
      <c r="E171" s="191" t="s">
        <v>19</v>
      </c>
      <c r="F171" s="192" t="s">
        <v>833</v>
      </c>
      <c r="G171" s="189"/>
      <c r="H171" s="191" t="s">
        <v>19</v>
      </c>
      <c r="I171" s="193"/>
      <c r="J171" s="189"/>
      <c r="K171" s="189"/>
      <c r="L171" s="194"/>
      <c r="M171" s="195"/>
      <c r="N171" s="196"/>
      <c r="O171" s="196"/>
      <c r="P171" s="196"/>
      <c r="Q171" s="196"/>
      <c r="R171" s="196"/>
      <c r="S171" s="196"/>
      <c r="T171" s="197"/>
      <c r="U171" s="10"/>
      <c r="V171" s="10"/>
      <c r="W171" s="10"/>
      <c r="X171" s="10"/>
      <c r="Y171" s="10"/>
      <c r="Z171" s="10"/>
      <c r="AA171" s="10"/>
      <c r="AB171" s="10"/>
      <c r="AC171" s="10"/>
      <c r="AD171" s="10"/>
      <c r="AE171" s="10"/>
      <c r="AT171" s="198" t="s">
        <v>137</v>
      </c>
      <c r="AU171" s="198" t="s">
        <v>72</v>
      </c>
      <c r="AV171" s="10" t="s">
        <v>80</v>
      </c>
      <c r="AW171" s="10" t="s">
        <v>33</v>
      </c>
      <c r="AX171" s="10" t="s">
        <v>72</v>
      </c>
      <c r="AY171" s="198" t="s">
        <v>136</v>
      </c>
    </row>
    <row r="172" s="10" customFormat="1">
      <c r="A172" s="10"/>
      <c r="B172" s="188"/>
      <c r="C172" s="189"/>
      <c r="D172" s="190" t="s">
        <v>137</v>
      </c>
      <c r="E172" s="191" t="s">
        <v>19</v>
      </c>
      <c r="F172" s="192" t="s">
        <v>834</v>
      </c>
      <c r="G172" s="189"/>
      <c r="H172" s="191" t="s">
        <v>19</v>
      </c>
      <c r="I172" s="193"/>
      <c r="J172" s="189"/>
      <c r="K172" s="189"/>
      <c r="L172" s="194"/>
      <c r="M172" s="195"/>
      <c r="N172" s="196"/>
      <c r="O172" s="196"/>
      <c r="P172" s="196"/>
      <c r="Q172" s="196"/>
      <c r="R172" s="196"/>
      <c r="S172" s="196"/>
      <c r="T172" s="197"/>
      <c r="U172" s="10"/>
      <c r="V172" s="10"/>
      <c r="W172" s="10"/>
      <c r="X172" s="10"/>
      <c r="Y172" s="10"/>
      <c r="Z172" s="10"/>
      <c r="AA172" s="10"/>
      <c r="AB172" s="10"/>
      <c r="AC172" s="10"/>
      <c r="AD172" s="10"/>
      <c r="AE172" s="10"/>
      <c r="AT172" s="198" t="s">
        <v>137</v>
      </c>
      <c r="AU172" s="198" t="s">
        <v>72</v>
      </c>
      <c r="AV172" s="10" t="s">
        <v>80</v>
      </c>
      <c r="AW172" s="10" t="s">
        <v>33</v>
      </c>
      <c r="AX172" s="10" t="s">
        <v>72</v>
      </c>
      <c r="AY172" s="198" t="s">
        <v>136</v>
      </c>
    </row>
    <row r="173" s="11" customFormat="1">
      <c r="A173" s="11"/>
      <c r="B173" s="199"/>
      <c r="C173" s="200"/>
      <c r="D173" s="190" t="s">
        <v>137</v>
      </c>
      <c r="E173" s="201" t="s">
        <v>19</v>
      </c>
      <c r="F173" s="202" t="s">
        <v>835</v>
      </c>
      <c r="G173" s="200"/>
      <c r="H173" s="203">
        <v>130.303</v>
      </c>
      <c r="I173" s="204"/>
      <c r="J173" s="200"/>
      <c r="K173" s="200"/>
      <c r="L173" s="205"/>
      <c r="M173" s="206"/>
      <c r="N173" s="207"/>
      <c r="O173" s="207"/>
      <c r="P173" s="207"/>
      <c r="Q173" s="207"/>
      <c r="R173" s="207"/>
      <c r="S173" s="207"/>
      <c r="T173" s="208"/>
      <c r="U173" s="11"/>
      <c r="V173" s="11"/>
      <c r="W173" s="11"/>
      <c r="X173" s="11"/>
      <c r="Y173" s="11"/>
      <c r="Z173" s="11"/>
      <c r="AA173" s="11"/>
      <c r="AB173" s="11"/>
      <c r="AC173" s="11"/>
      <c r="AD173" s="11"/>
      <c r="AE173" s="11"/>
      <c r="AT173" s="209" t="s">
        <v>137</v>
      </c>
      <c r="AU173" s="209" t="s">
        <v>72</v>
      </c>
      <c r="AV173" s="11" t="s">
        <v>82</v>
      </c>
      <c r="AW173" s="11" t="s">
        <v>33</v>
      </c>
      <c r="AX173" s="11" t="s">
        <v>72</v>
      </c>
      <c r="AY173" s="209" t="s">
        <v>136</v>
      </c>
    </row>
    <row r="174" s="12" customFormat="1">
      <c r="A174" s="12"/>
      <c r="B174" s="210"/>
      <c r="C174" s="211"/>
      <c r="D174" s="190" t="s">
        <v>137</v>
      </c>
      <c r="E174" s="212" t="s">
        <v>19</v>
      </c>
      <c r="F174" s="213" t="s">
        <v>140</v>
      </c>
      <c r="G174" s="211"/>
      <c r="H174" s="214">
        <v>130.303</v>
      </c>
      <c r="I174" s="215"/>
      <c r="J174" s="211"/>
      <c r="K174" s="211"/>
      <c r="L174" s="216"/>
      <c r="M174" s="217"/>
      <c r="N174" s="218"/>
      <c r="O174" s="218"/>
      <c r="P174" s="218"/>
      <c r="Q174" s="218"/>
      <c r="R174" s="218"/>
      <c r="S174" s="218"/>
      <c r="T174" s="219"/>
      <c r="U174" s="12"/>
      <c r="V174" s="12"/>
      <c r="W174" s="12"/>
      <c r="X174" s="12"/>
      <c r="Y174" s="12"/>
      <c r="Z174" s="12"/>
      <c r="AA174" s="12"/>
      <c r="AB174" s="12"/>
      <c r="AC174" s="12"/>
      <c r="AD174" s="12"/>
      <c r="AE174" s="12"/>
      <c r="AT174" s="220" t="s">
        <v>137</v>
      </c>
      <c r="AU174" s="220" t="s">
        <v>72</v>
      </c>
      <c r="AV174" s="12" t="s">
        <v>135</v>
      </c>
      <c r="AW174" s="12" t="s">
        <v>33</v>
      </c>
      <c r="AX174" s="12" t="s">
        <v>80</v>
      </c>
      <c r="AY174" s="220" t="s">
        <v>136</v>
      </c>
    </row>
    <row r="175" s="2" customFormat="1" ht="16.5" customHeight="1">
      <c r="A175" s="37"/>
      <c r="B175" s="38"/>
      <c r="C175" s="175" t="s">
        <v>188</v>
      </c>
      <c r="D175" s="175" t="s">
        <v>130</v>
      </c>
      <c r="E175" s="176" t="s">
        <v>225</v>
      </c>
      <c r="F175" s="177" t="s">
        <v>226</v>
      </c>
      <c r="G175" s="178" t="s">
        <v>227</v>
      </c>
      <c r="H175" s="179">
        <v>204.50999999999999</v>
      </c>
      <c r="I175" s="180"/>
      <c r="J175" s="181">
        <f>ROUND(I175*H175,2)</f>
        <v>0</v>
      </c>
      <c r="K175" s="177" t="s">
        <v>134</v>
      </c>
      <c r="L175" s="43"/>
      <c r="M175" s="182" t="s">
        <v>19</v>
      </c>
      <c r="N175" s="183" t="s">
        <v>43</v>
      </c>
      <c r="O175" s="83"/>
      <c r="P175" s="184">
        <f>O175*H175</f>
        <v>0</v>
      </c>
      <c r="Q175" s="184">
        <v>0</v>
      </c>
      <c r="R175" s="184">
        <f>Q175*H175</f>
        <v>0</v>
      </c>
      <c r="S175" s="184">
        <v>0</v>
      </c>
      <c r="T175" s="185">
        <f>S175*H175</f>
        <v>0</v>
      </c>
      <c r="U175" s="37"/>
      <c r="V175" s="37"/>
      <c r="W175" s="37"/>
      <c r="X175" s="37"/>
      <c r="Y175" s="37"/>
      <c r="Z175" s="37"/>
      <c r="AA175" s="37"/>
      <c r="AB175" s="37"/>
      <c r="AC175" s="37"/>
      <c r="AD175" s="37"/>
      <c r="AE175" s="37"/>
      <c r="AR175" s="186" t="s">
        <v>135</v>
      </c>
      <c r="AT175" s="186" t="s">
        <v>130</v>
      </c>
      <c r="AU175" s="186" t="s">
        <v>72</v>
      </c>
      <c r="AY175" s="16" t="s">
        <v>136</v>
      </c>
      <c r="BE175" s="187">
        <f>IF(N175="základní",J175,0)</f>
        <v>0</v>
      </c>
      <c r="BF175" s="187">
        <f>IF(N175="snížená",J175,0)</f>
        <v>0</v>
      </c>
      <c r="BG175" s="187">
        <f>IF(N175="zákl. přenesená",J175,0)</f>
        <v>0</v>
      </c>
      <c r="BH175" s="187">
        <f>IF(N175="sníž. přenesená",J175,0)</f>
        <v>0</v>
      </c>
      <c r="BI175" s="187">
        <f>IF(N175="nulová",J175,0)</f>
        <v>0</v>
      </c>
      <c r="BJ175" s="16" t="s">
        <v>80</v>
      </c>
      <c r="BK175" s="187">
        <f>ROUND(I175*H175,2)</f>
        <v>0</v>
      </c>
      <c r="BL175" s="16" t="s">
        <v>135</v>
      </c>
      <c r="BM175" s="186" t="s">
        <v>253</v>
      </c>
    </row>
    <row r="176" s="11" customFormat="1">
      <c r="A176" s="11"/>
      <c r="B176" s="199"/>
      <c r="C176" s="200"/>
      <c r="D176" s="190" t="s">
        <v>137</v>
      </c>
      <c r="E176" s="201" t="s">
        <v>19</v>
      </c>
      <c r="F176" s="202" t="s">
        <v>836</v>
      </c>
      <c r="G176" s="200"/>
      <c r="H176" s="203">
        <v>204.50999999999999</v>
      </c>
      <c r="I176" s="204"/>
      <c r="J176" s="200"/>
      <c r="K176" s="200"/>
      <c r="L176" s="205"/>
      <c r="M176" s="206"/>
      <c r="N176" s="207"/>
      <c r="O176" s="207"/>
      <c r="P176" s="207"/>
      <c r="Q176" s="207"/>
      <c r="R176" s="207"/>
      <c r="S176" s="207"/>
      <c r="T176" s="208"/>
      <c r="U176" s="11"/>
      <c r="V176" s="11"/>
      <c r="W176" s="11"/>
      <c r="X176" s="11"/>
      <c r="Y176" s="11"/>
      <c r="Z176" s="11"/>
      <c r="AA176" s="11"/>
      <c r="AB176" s="11"/>
      <c r="AC176" s="11"/>
      <c r="AD176" s="11"/>
      <c r="AE176" s="11"/>
      <c r="AT176" s="209" t="s">
        <v>137</v>
      </c>
      <c r="AU176" s="209" t="s">
        <v>72</v>
      </c>
      <c r="AV176" s="11" t="s">
        <v>82</v>
      </c>
      <c r="AW176" s="11" t="s">
        <v>33</v>
      </c>
      <c r="AX176" s="11" t="s">
        <v>72</v>
      </c>
      <c r="AY176" s="209" t="s">
        <v>136</v>
      </c>
    </row>
    <row r="177" s="12" customFormat="1">
      <c r="A177" s="12"/>
      <c r="B177" s="210"/>
      <c r="C177" s="211"/>
      <c r="D177" s="190" t="s">
        <v>137</v>
      </c>
      <c r="E177" s="212" t="s">
        <v>19</v>
      </c>
      <c r="F177" s="213" t="s">
        <v>140</v>
      </c>
      <c r="G177" s="211"/>
      <c r="H177" s="214">
        <v>204.50999999999999</v>
      </c>
      <c r="I177" s="215"/>
      <c r="J177" s="211"/>
      <c r="K177" s="211"/>
      <c r="L177" s="216"/>
      <c r="M177" s="217"/>
      <c r="N177" s="218"/>
      <c r="O177" s="218"/>
      <c r="P177" s="218"/>
      <c r="Q177" s="218"/>
      <c r="R177" s="218"/>
      <c r="S177" s="218"/>
      <c r="T177" s="219"/>
      <c r="U177" s="12"/>
      <c r="V177" s="12"/>
      <c r="W177" s="12"/>
      <c r="X177" s="12"/>
      <c r="Y177" s="12"/>
      <c r="Z177" s="12"/>
      <c r="AA177" s="12"/>
      <c r="AB177" s="12"/>
      <c r="AC177" s="12"/>
      <c r="AD177" s="12"/>
      <c r="AE177" s="12"/>
      <c r="AT177" s="220" t="s">
        <v>137</v>
      </c>
      <c r="AU177" s="220" t="s">
        <v>72</v>
      </c>
      <c r="AV177" s="12" t="s">
        <v>135</v>
      </c>
      <c r="AW177" s="12" t="s">
        <v>33</v>
      </c>
      <c r="AX177" s="12" t="s">
        <v>80</v>
      </c>
      <c r="AY177" s="220" t="s">
        <v>136</v>
      </c>
    </row>
    <row r="178" s="2" customFormat="1" ht="16.5" customHeight="1">
      <c r="A178" s="37"/>
      <c r="B178" s="38"/>
      <c r="C178" s="175" t="s">
        <v>255</v>
      </c>
      <c r="D178" s="175" t="s">
        <v>130</v>
      </c>
      <c r="E178" s="176" t="s">
        <v>470</v>
      </c>
      <c r="F178" s="177" t="s">
        <v>471</v>
      </c>
      <c r="G178" s="178" t="s">
        <v>227</v>
      </c>
      <c r="H178" s="179">
        <v>79.5</v>
      </c>
      <c r="I178" s="180"/>
      <c r="J178" s="181">
        <f>ROUND(I178*H178,2)</f>
        <v>0</v>
      </c>
      <c r="K178" s="177" t="s">
        <v>134</v>
      </c>
      <c r="L178" s="43"/>
      <c r="M178" s="182" t="s">
        <v>19</v>
      </c>
      <c r="N178" s="183" t="s">
        <v>43</v>
      </c>
      <c r="O178" s="83"/>
      <c r="P178" s="184">
        <f>O178*H178</f>
        <v>0</v>
      </c>
      <c r="Q178" s="184">
        <v>0</v>
      </c>
      <c r="R178" s="184">
        <f>Q178*H178</f>
        <v>0</v>
      </c>
      <c r="S178" s="184">
        <v>0</v>
      </c>
      <c r="T178" s="185">
        <f>S178*H178</f>
        <v>0</v>
      </c>
      <c r="U178" s="37"/>
      <c r="V178" s="37"/>
      <c r="W178" s="37"/>
      <c r="X178" s="37"/>
      <c r="Y178" s="37"/>
      <c r="Z178" s="37"/>
      <c r="AA178" s="37"/>
      <c r="AB178" s="37"/>
      <c r="AC178" s="37"/>
      <c r="AD178" s="37"/>
      <c r="AE178" s="37"/>
      <c r="AR178" s="186" t="s">
        <v>135</v>
      </c>
      <c r="AT178" s="186" t="s">
        <v>130</v>
      </c>
      <c r="AU178" s="186" t="s">
        <v>72</v>
      </c>
      <c r="AY178" s="16" t="s">
        <v>136</v>
      </c>
      <c r="BE178" s="187">
        <f>IF(N178="základní",J178,0)</f>
        <v>0</v>
      </c>
      <c r="BF178" s="187">
        <f>IF(N178="snížená",J178,0)</f>
        <v>0</v>
      </c>
      <c r="BG178" s="187">
        <f>IF(N178="zákl. přenesená",J178,0)</f>
        <v>0</v>
      </c>
      <c r="BH178" s="187">
        <f>IF(N178="sníž. přenesená",J178,0)</f>
        <v>0</v>
      </c>
      <c r="BI178" s="187">
        <f>IF(N178="nulová",J178,0)</f>
        <v>0</v>
      </c>
      <c r="BJ178" s="16" t="s">
        <v>80</v>
      </c>
      <c r="BK178" s="187">
        <f>ROUND(I178*H178,2)</f>
        <v>0</v>
      </c>
      <c r="BL178" s="16" t="s">
        <v>135</v>
      </c>
      <c r="BM178" s="186" t="s">
        <v>258</v>
      </c>
    </row>
    <row r="179" s="11" customFormat="1">
      <c r="A179" s="11"/>
      <c r="B179" s="199"/>
      <c r="C179" s="200"/>
      <c r="D179" s="190" t="s">
        <v>137</v>
      </c>
      <c r="E179" s="201" t="s">
        <v>19</v>
      </c>
      <c r="F179" s="202" t="s">
        <v>837</v>
      </c>
      <c r="G179" s="200"/>
      <c r="H179" s="203">
        <v>79.5</v>
      </c>
      <c r="I179" s="204"/>
      <c r="J179" s="200"/>
      <c r="K179" s="200"/>
      <c r="L179" s="205"/>
      <c r="M179" s="206"/>
      <c r="N179" s="207"/>
      <c r="O179" s="207"/>
      <c r="P179" s="207"/>
      <c r="Q179" s="207"/>
      <c r="R179" s="207"/>
      <c r="S179" s="207"/>
      <c r="T179" s="208"/>
      <c r="U179" s="11"/>
      <c r="V179" s="11"/>
      <c r="W179" s="11"/>
      <c r="X179" s="11"/>
      <c r="Y179" s="11"/>
      <c r="Z179" s="11"/>
      <c r="AA179" s="11"/>
      <c r="AB179" s="11"/>
      <c r="AC179" s="11"/>
      <c r="AD179" s="11"/>
      <c r="AE179" s="11"/>
      <c r="AT179" s="209" t="s">
        <v>137</v>
      </c>
      <c r="AU179" s="209" t="s">
        <v>72</v>
      </c>
      <c r="AV179" s="11" t="s">
        <v>82</v>
      </c>
      <c r="AW179" s="11" t="s">
        <v>33</v>
      </c>
      <c r="AX179" s="11" t="s">
        <v>72</v>
      </c>
      <c r="AY179" s="209" t="s">
        <v>136</v>
      </c>
    </row>
    <row r="180" s="12" customFormat="1">
      <c r="A180" s="12"/>
      <c r="B180" s="210"/>
      <c r="C180" s="211"/>
      <c r="D180" s="190" t="s">
        <v>137</v>
      </c>
      <c r="E180" s="212" t="s">
        <v>19</v>
      </c>
      <c r="F180" s="213" t="s">
        <v>140</v>
      </c>
      <c r="G180" s="211"/>
      <c r="H180" s="214">
        <v>79.5</v>
      </c>
      <c r="I180" s="215"/>
      <c r="J180" s="211"/>
      <c r="K180" s="211"/>
      <c r="L180" s="216"/>
      <c r="M180" s="217"/>
      <c r="N180" s="218"/>
      <c r="O180" s="218"/>
      <c r="P180" s="218"/>
      <c r="Q180" s="218"/>
      <c r="R180" s="218"/>
      <c r="S180" s="218"/>
      <c r="T180" s="219"/>
      <c r="U180" s="12"/>
      <c r="V180" s="12"/>
      <c r="W180" s="12"/>
      <c r="X180" s="12"/>
      <c r="Y180" s="12"/>
      <c r="Z180" s="12"/>
      <c r="AA180" s="12"/>
      <c r="AB180" s="12"/>
      <c r="AC180" s="12"/>
      <c r="AD180" s="12"/>
      <c r="AE180" s="12"/>
      <c r="AT180" s="220" t="s">
        <v>137</v>
      </c>
      <c r="AU180" s="220" t="s">
        <v>72</v>
      </c>
      <c r="AV180" s="12" t="s">
        <v>135</v>
      </c>
      <c r="AW180" s="12" t="s">
        <v>33</v>
      </c>
      <c r="AX180" s="12" t="s">
        <v>80</v>
      </c>
      <c r="AY180" s="220" t="s">
        <v>136</v>
      </c>
    </row>
    <row r="181" s="2" customFormat="1" ht="16.5" customHeight="1">
      <c r="A181" s="37"/>
      <c r="B181" s="38"/>
      <c r="C181" s="175" t="s">
        <v>196</v>
      </c>
      <c r="D181" s="175" t="s">
        <v>130</v>
      </c>
      <c r="E181" s="176" t="s">
        <v>473</v>
      </c>
      <c r="F181" s="177" t="s">
        <v>474</v>
      </c>
      <c r="G181" s="178" t="s">
        <v>237</v>
      </c>
      <c r="H181" s="179">
        <v>46.805</v>
      </c>
      <c r="I181" s="180"/>
      <c r="J181" s="181">
        <f>ROUND(I181*H181,2)</f>
        <v>0</v>
      </c>
      <c r="K181" s="177" t="s">
        <v>134</v>
      </c>
      <c r="L181" s="43"/>
      <c r="M181" s="182" t="s">
        <v>19</v>
      </c>
      <c r="N181" s="183" t="s">
        <v>43</v>
      </c>
      <c r="O181" s="83"/>
      <c r="P181" s="184">
        <f>O181*H181</f>
        <v>0</v>
      </c>
      <c r="Q181" s="184">
        <v>0</v>
      </c>
      <c r="R181" s="184">
        <f>Q181*H181</f>
        <v>0</v>
      </c>
      <c r="S181" s="184">
        <v>0</v>
      </c>
      <c r="T181" s="185">
        <f>S181*H181</f>
        <v>0</v>
      </c>
      <c r="U181" s="37"/>
      <c r="V181" s="37"/>
      <c r="W181" s="37"/>
      <c r="X181" s="37"/>
      <c r="Y181" s="37"/>
      <c r="Z181" s="37"/>
      <c r="AA181" s="37"/>
      <c r="AB181" s="37"/>
      <c r="AC181" s="37"/>
      <c r="AD181" s="37"/>
      <c r="AE181" s="37"/>
      <c r="AR181" s="186" t="s">
        <v>135</v>
      </c>
      <c r="AT181" s="186" t="s">
        <v>130</v>
      </c>
      <c r="AU181" s="186" t="s">
        <v>72</v>
      </c>
      <c r="AY181" s="16" t="s">
        <v>136</v>
      </c>
      <c r="BE181" s="187">
        <f>IF(N181="základní",J181,0)</f>
        <v>0</v>
      </c>
      <c r="BF181" s="187">
        <f>IF(N181="snížená",J181,0)</f>
        <v>0</v>
      </c>
      <c r="BG181" s="187">
        <f>IF(N181="zákl. přenesená",J181,0)</f>
        <v>0</v>
      </c>
      <c r="BH181" s="187">
        <f>IF(N181="sníž. přenesená",J181,0)</f>
        <v>0</v>
      </c>
      <c r="BI181" s="187">
        <f>IF(N181="nulová",J181,0)</f>
        <v>0</v>
      </c>
      <c r="BJ181" s="16" t="s">
        <v>80</v>
      </c>
      <c r="BK181" s="187">
        <f>ROUND(I181*H181,2)</f>
        <v>0</v>
      </c>
      <c r="BL181" s="16" t="s">
        <v>135</v>
      </c>
      <c r="BM181" s="186" t="s">
        <v>261</v>
      </c>
    </row>
    <row r="182" s="11" customFormat="1">
      <c r="A182" s="11"/>
      <c r="B182" s="199"/>
      <c r="C182" s="200"/>
      <c r="D182" s="190" t="s">
        <v>137</v>
      </c>
      <c r="E182" s="201" t="s">
        <v>19</v>
      </c>
      <c r="F182" s="202" t="s">
        <v>838</v>
      </c>
      <c r="G182" s="200"/>
      <c r="H182" s="203">
        <v>46.805</v>
      </c>
      <c r="I182" s="204"/>
      <c r="J182" s="200"/>
      <c r="K182" s="200"/>
      <c r="L182" s="205"/>
      <c r="M182" s="206"/>
      <c r="N182" s="207"/>
      <c r="O182" s="207"/>
      <c r="P182" s="207"/>
      <c r="Q182" s="207"/>
      <c r="R182" s="207"/>
      <c r="S182" s="207"/>
      <c r="T182" s="208"/>
      <c r="U182" s="11"/>
      <c r="V182" s="11"/>
      <c r="W182" s="11"/>
      <c r="X182" s="11"/>
      <c r="Y182" s="11"/>
      <c r="Z182" s="11"/>
      <c r="AA182" s="11"/>
      <c r="AB182" s="11"/>
      <c r="AC182" s="11"/>
      <c r="AD182" s="11"/>
      <c r="AE182" s="11"/>
      <c r="AT182" s="209" t="s">
        <v>137</v>
      </c>
      <c r="AU182" s="209" t="s">
        <v>72</v>
      </c>
      <c r="AV182" s="11" t="s">
        <v>82</v>
      </c>
      <c r="AW182" s="11" t="s">
        <v>33</v>
      </c>
      <c r="AX182" s="11" t="s">
        <v>72</v>
      </c>
      <c r="AY182" s="209" t="s">
        <v>136</v>
      </c>
    </row>
    <row r="183" s="12" customFormat="1">
      <c r="A183" s="12"/>
      <c r="B183" s="210"/>
      <c r="C183" s="211"/>
      <c r="D183" s="190" t="s">
        <v>137</v>
      </c>
      <c r="E183" s="212" t="s">
        <v>19</v>
      </c>
      <c r="F183" s="213" t="s">
        <v>140</v>
      </c>
      <c r="G183" s="211"/>
      <c r="H183" s="214">
        <v>46.805</v>
      </c>
      <c r="I183" s="215"/>
      <c r="J183" s="211"/>
      <c r="K183" s="211"/>
      <c r="L183" s="216"/>
      <c r="M183" s="217"/>
      <c r="N183" s="218"/>
      <c r="O183" s="218"/>
      <c r="P183" s="218"/>
      <c r="Q183" s="218"/>
      <c r="R183" s="218"/>
      <c r="S183" s="218"/>
      <c r="T183" s="219"/>
      <c r="U183" s="12"/>
      <c r="V183" s="12"/>
      <c r="W183" s="12"/>
      <c r="X183" s="12"/>
      <c r="Y183" s="12"/>
      <c r="Z183" s="12"/>
      <c r="AA183" s="12"/>
      <c r="AB183" s="12"/>
      <c r="AC183" s="12"/>
      <c r="AD183" s="12"/>
      <c r="AE183" s="12"/>
      <c r="AT183" s="220" t="s">
        <v>137</v>
      </c>
      <c r="AU183" s="220" t="s">
        <v>72</v>
      </c>
      <c r="AV183" s="12" t="s">
        <v>135</v>
      </c>
      <c r="AW183" s="12" t="s">
        <v>33</v>
      </c>
      <c r="AX183" s="12" t="s">
        <v>80</v>
      </c>
      <c r="AY183" s="220" t="s">
        <v>136</v>
      </c>
    </row>
    <row r="184" s="2" customFormat="1" ht="16.5" customHeight="1">
      <c r="A184" s="37"/>
      <c r="B184" s="38"/>
      <c r="C184" s="175" t="s">
        <v>263</v>
      </c>
      <c r="D184" s="175" t="s">
        <v>130</v>
      </c>
      <c r="E184" s="176" t="s">
        <v>230</v>
      </c>
      <c r="F184" s="177" t="s">
        <v>231</v>
      </c>
      <c r="G184" s="178" t="s">
        <v>227</v>
      </c>
      <c r="H184" s="179">
        <v>23.399999999999999</v>
      </c>
      <c r="I184" s="180"/>
      <c r="J184" s="181">
        <f>ROUND(I184*H184,2)</f>
        <v>0</v>
      </c>
      <c r="K184" s="177" t="s">
        <v>134</v>
      </c>
      <c r="L184" s="43"/>
      <c r="M184" s="182" t="s">
        <v>19</v>
      </c>
      <c r="N184" s="183" t="s">
        <v>43</v>
      </c>
      <c r="O184" s="83"/>
      <c r="P184" s="184">
        <f>O184*H184</f>
        <v>0</v>
      </c>
      <c r="Q184" s="184">
        <v>0</v>
      </c>
      <c r="R184" s="184">
        <f>Q184*H184</f>
        <v>0</v>
      </c>
      <c r="S184" s="184">
        <v>0</v>
      </c>
      <c r="T184" s="185">
        <f>S184*H184</f>
        <v>0</v>
      </c>
      <c r="U184" s="37"/>
      <c r="V184" s="37"/>
      <c r="W184" s="37"/>
      <c r="X184" s="37"/>
      <c r="Y184" s="37"/>
      <c r="Z184" s="37"/>
      <c r="AA184" s="37"/>
      <c r="AB184" s="37"/>
      <c r="AC184" s="37"/>
      <c r="AD184" s="37"/>
      <c r="AE184" s="37"/>
      <c r="AR184" s="186" t="s">
        <v>135</v>
      </c>
      <c r="AT184" s="186" t="s">
        <v>130</v>
      </c>
      <c r="AU184" s="186" t="s">
        <v>72</v>
      </c>
      <c r="AY184" s="16" t="s">
        <v>136</v>
      </c>
      <c r="BE184" s="187">
        <f>IF(N184="základní",J184,0)</f>
        <v>0</v>
      </c>
      <c r="BF184" s="187">
        <f>IF(N184="snížená",J184,0)</f>
        <v>0</v>
      </c>
      <c r="BG184" s="187">
        <f>IF(N184="zákl. přenesená",J184,0)</f>
        <v>0</v>
      </c>
      <c r="BH184" s="187">
        <f>IF(N184="sníž. přenesená",J184,0)</f>
        <v>0</v>
      </c>
      <c r="BI184" s="187">
        <f>IF(N184="nulová",J184,0)</f>
        <v>0</v>
      </c>
      <c r="BJ184" s="16" t="s">
        <v>80</v>
      </c>
      <c r="BK184" s="187">
        <f>ROUND(I184*H184,2)</f>
        <v>0</v>
      </c>
      <c r="BL184" s="16" t="s">
        <v>135</v>
      </c>
      <c r="BM184" s="186" t="s">
        <v>266</v>
      </c>
    </row>
    <row r="185" s="11" customFormat="1">
      <c r="A185" s="11"/>
      <c r="B185" s="199"/>
      <c r="C185" s="200"/>
      <c r="D185" s="190" t="s">
        <v>137</v>
      </c>
      <c r="E185" s="201" t="s">
        <v>19</v>
      </c>
      <c r="F185" s="202" t="s">
        <v>839</v>
      </c>
      <c r="G185" s="200"/>
      <c r="H185" s="203">
        <v>23.399999999999999</v>
      </c>
      <c r="I185" s="204"/>
      <c r="J185" s="200"/>
      <c r="K185" s="200"/>
      <c r="L185" s="205"/>
      <c r="M185" s="206"/>
      <c r="N185" s="207"/>
      <c r="O185" s="207"/>
      <c r="P185" s="207"/>
      <c r="Q185" s="207"/>
      <c r="R185" s="207"/>
      <c r="S185" s="207"/>
      <c r="T185" s="208"/>
      <c r="U185" s="11"/>
      <c r="V185" s="11"/>
      <c r="W185" s="11"/>
      <c r="X185" s="11"/>
      <c r="Y185" s="11"/>
      <c r="Z185" s="11"/>
      <c r="AA185" s="11"/>
      <c r="AB185" s="11"/>
      <c r="AC185" s="11"/>
      <c r="AD185" s="11"/>
      <c r="AE185" s="11"/>
      <c r="AT185" s="209" t="s">
        <v>137</v>
      </c>
      <c r="AU185" s="209" t="s">
        <v>72</v>
      </c>
      <c r="AV185" s="11" t="s">
        <v>82</v>
      </c>
      <c r="AW185" s="11" t="s">
        <v>33</v>
      </c>
      <c r="AX185" s="11" t="s">
        <v>72</v>
      </c>
      <c r="AY185" s="209" t="s">
        <v>136</v>
      </c>
    </row>
    <row r="186" s="12" customFormat="1">
      <c r="A186" s="12"/>
      <c r="B186" s="210"/>
      <c r="C186" s="211"/>
      <c r="D186" s="190" t="s">
        <v>137</v>
      </c>
      <c r="E186" s="212" t="s">
        <v>19</v>
      </c>
      <c r="F186" s="213" t="s">
        <v>140</v>
      </c>
      <c r="G186" s="211"/>
      <c r="H186" s="214">
        <v>23.399999999999999</v>
      </c>
      <c r="I186" s="215"/>
      <c r="J186" s="211"/>
      <c r="K186" s="211"/>
      <c r="L186" s="216"/>
      <c r="M186" s="217"/>
      <c r="N186" s="218"/>
      <c r="O186" s="218"/>
      <c r="P186" s="218"/>
      <c r="Q186" s="218"/>
      <c r="R186" s="218"/>
      <c r="S186" s="218"/>
      <c r="T186" s="219"/>
      <c r="U186" s="12"/>
      <c r="V186" s="12"/>
      <c r="W186" s="12"/>
      <c r="X186" s="12"/>
      <c r="Y186" s="12"/>
      <c r="Z186" s="12"/>
      <c r="AA186" s="12"/>
      <c r="AB186" s="12"/>
      <c r="AC186" s="12"/>
      <c r="AD186" s="12"/>
      <c r="AE186" s="12"/>
      <c r="AT186" s="220" t="s">
        <v>137</v>
      </c>
      <c r="AU186" s="220" t="s">
        <v>72</v>
      </c>
      <c r="AV186" s="12" t="s">
        <v>135</v>
      </c>
      <c r="AW186" s="12" t="s">
        <v>33</v>
      </c>
      <c r="AX186" s="12" t="s">
        <v>80</v>
      </c>
      <c r="AY186" s="220" t="s">
        <v>136</v>
      </c>
    </row>
    <row r="187" s="2" customFormat="1" ht="16.5" customHeight="1">
      <c r="A187" s="37"/>
      <c r="B187" s="38"/>
      <c r="C187" s="175" t="s">
        <v>200</v>
      </c>
      <c r="D187" s="175" t="s">
        <v>130</v>
      </c>
      <c r="E187" s="176" t="s">
        <v>481</v>
      </c>
      <c r="F187" s="177" t="s">
        <v>482</v>
      </c>
      <c r="G187" s="178" t="s">
        <v>237</v>
      </c>
      <c r="H187" s="179">
        <v>240</v>
      </c>
      <c r="I187" s="180"/>
      <c r="J187" s="181">
        <f>ROUND(I187*H187,2)</f>
        <v>0</v>
      </c>
      <c r="K187" s="177" t="s">
        <v>134</v>
      </c>
      <c r="L187" s="43"/>
      <c r="M187" s="182" t="s">
        <v>19</v>
      </c>
      <c r="N187" s="183" t="s">
        <v>43</v>
      </c>
      <c r="O187" s="83"/>
      <c r="P187" s="184">
        <f>O187*H187</f>
        <v>0</v>
      </c>
      <c r="Q187" s="184">
        <v>0</v>
      </c>
      <c r="R187" s="184">
        <f>Q187*H187</f>
        <v>0</v>
      </c>
      <c r="S187" s="184">
        <v>0</v>
      </c>
      <c r="T187" s="185">
        <f>S187*H187</f>
        <v>0</v>
      </c>
      <c r="U187" s="37"/>
      <c r="V187" s="37"/>
      <c r="W187" s="37"/>
      <c r="X187" s="37"/>
      <c r="Y187" s="37"/>
      <c r="Z187" s="37"/>
      <c r="AA187" s="37"/>
      <c r="AB187" s="37"/>
      <c r="AC187" s="37"/>
      <c r="AD187" s="37"/>
      <c r="AE187" s="37"/>
      <c r="AR187" s="186" t="s">
        <v>135</v>
      </c>
      <c r="AT187" s="186" t="s">
        <v>130</v>
      </c>
      <c r="AU187" s="186" t="s">
        <v>72</v>
      </c>
      <c r="AY187" s="16" t="s">
        <v>136</v>
      </c>
      <c r="BE187" s="187">
        <f>IF(N187="základní",J187,0)</f>
        <v>0</v>
      </c>
      <c r="BF187" s="187">
        <f>IF(N187="snížená",J187,0)</f>
        <v>0</v>
      </c>
      <c r="BG187" s="187">
        <f>IF(N187="zákl. přenesená",J187,0)</f>
        <v>0</v>
      </c>
      <c r="BH187" s="187">
        <f>IF(N187="sníž. přenesená",J187,0)</f>
        <v>0</v>
      </c>
      <c r="BI187" s="187">
        <f>IF(N187="nulová",J187,0)</f>
        <v>0</v>
      </c>
      <c r="BJ187" s="16" t="s">
        <v>80</v>
      </c>
      <c r="BK187" s="187">
        <f>ROUND(I187*H187,2)</f>
        <v>0</v>
      </c>
      <c r="BL187" s="16" t="s">
        <v>135</v>
      </c>
      <c r="BM187" s="186" t="s">
        <v>269</v>
      </c>
    </row>
    <row r="188" s="10" customFormat="1">
      <c r="A188" s="10"/>
      <c r="B188" s="188"/>
      <c r="C188" s="189"/>
      <c r="D188" s="190" t="s">
        <v>137</v>
      </c>
      <c r="E188" s="191" t="s">
        <v>19</v>
      </c>
      <c r="F188" s="192" t="s">
        <v>840</v>
      </c>
      <c r="G188" s="189"/>
      <c r="H188" s="191" t="s">
        <v>19</v>
      </c>
      <c r="I188" s="193"/>
      <c r="J188" s="189"/>
      <c r="K188" s="189"/>
      <c r="L188" s="194"/>
      <c r="M188" s="195"/>
      <c r="N188" s="196"/>
      <c r="O188" s="196"/>
      <c r="P188" s="196"/>
      <c r="Q188" s="196"/>
      <c r="R188" s="196"/>
      <c r="S188" s="196"/>
      <c r="T188" s="197"/>
      <c r="U188" s="10"/>
      <c r="V188" s="10"/>
      <c r="W188" s="10"/>
      <c r="X188" s="10"/>
      <c r="Y188" s="10"/>
      <c r="Z188" s="10"/>
      <c r="AA188" s="10"/>
      <c r="AB188" s="10"/>
      <c r="AC188" s="10"/>
      <c r="AD188" s="10"/>
      <c r="AE188" s="10"/>
      <c r="AT188" s="198" t="s">
        <v>137</v>
      </c>
      <c r="AU188" s="198" t="s">
        <v>72</v>
      </c>
      <c r="AV188" s="10" t="s">
        <v>80</v>
      </c>
      <c r="AW188" s="10" t="s">
        <v>33</v>
      </c>
      <c r="AX188" s="10" t="s">
        <v>72</v>
      </c>
      <c r="AY188" s="198" t="s">
        <v>136</v>
      </c>
    </row>
    <row r="189" s="10" customFormat="1">
      <c r="A189" s="10"/>
      <c r="B189" s="188"/>
      <c r="C189" s="189"/>
      <c r="D189" s="190" t="s">
        <v>137</v>
      </c>
      <c r="E189" s="191" t="s">
        <v>19</v>
      </c>
      <c r="F189" s="192" t="s">
        <v>841</v>
      </c>
      <c r="G189" s="189"/>
      <c r="H189" s="191" t="s">
        <v>19</v>
      </c>
      <c r="I189" s="193"/>
      <c r="J189" s="189"/>
      <c r="K189" s="189"/>
      <c r="L189" s="194"/>
      <c r="M189" s="195"/>
      <c r="N189" s="196"/>
      <c r="O189" s="196"/>
      <c r="P189" s="196"/>
      <c r="Q189" s="196"/>
      <c r="R189" s="196"/>
      <c r="S189" s="196"/>
      <c r="T189" s="197"/>
      <c r="U189" s="10"/>
      <c r="V189" s="10"/>
      <c r="W189" s="10"/>
      <c r="X189" s="10"/>
      <c r="Y189" s="10"/>
      <c r="Z189" s="10"/>
      <c r="AA189" s="10"/>
      <c r="AB189" s="10"/>
      <c r="AC189" s="10"/>
      <c r="AD189" s="10"/>
      <c r="AE189" s="10"/>
      <c r="AT189" s="198" t="s">
        <v>137</v>
      </c>
      <c r="AU189" s="198" t="s">
        <v>72</v>
      </c>
      <c r="AV189" s="10" t="s">
        <v>80</v>
      </c>
      <c r="AW189" s="10" t="s">
        <v>33</v>
      </c>
      <c r="AX189" s="10" t="s">
        <v>72</v>
      </c>
      <c r="AY189" s="198" t="s">
        <v>136</v>
      </c>
    </row>
    <row r="190" s="10" customFormat="1">
      <c r="A190" s="10"/>
      <c r="B190" s="188"/>
      <c r="C190" s="189"/>
      <c r="D190" s="190" t="s">
        <v>137</v>
      </c>
      <c r="E190" s="191" t="s">
        <v>19</v>
      </c>
      <c r="F190" s="192" t="s">
        <v>842</v>
      </c>
      <c r="G190" s="189"/>
      <c r="H190" s="191" t="s">
        <v>19</v>
      </c>
      <c r="I190" s="193"/>
      <c r="J190" s="189"/>
      <c r="K190" s="189"/>
      <c r="L190" s="194"/>
      <c r="M190" s="195"/>
      <c r="N190" s="196"/>
      <c r="O190" s="196"/>
      <c r="P190" s="196"/>
      <c r="Q190" s="196"/>
      <c r="R190" s="196"/>
      <c r="S190" s="196"/>
      <c r="T190" s="197"/>
      <c r="U190" s="10"/>
      <c r="V190" s="10"/>
      <c r="W190" s="10"/>
      <c r="X190" s="10"/>
      <c r="Y190" s="10"/>
      <c r="Z190" s="10"/>
      <c r="AA190" s="10"/>
      <c r="AB190" s="10"/>
      <c r="AC190" s="10"/>
      <c r="AD190" s="10"/>
      <c r="AE190" s="10"/>
      <c r="AT190" s="198" t="s">
        <v>137</v>
      </c>
      <c r="AU190" s="198" t="s">
        <v>72</v>
      </c>
      <c r="AV190" s="10" t="s">
        <v>80</v>
      </c>
      <c r="AW190" s="10" t="s">
        <v>33</v>
      </c>
      <c r="AX190" s="10" t="s">
        <v>72</v>
      </c>
      <c r="AY190" s="198" t="s">
        <v>136</v>
      </c>
    </row>
    <row r="191" s="10" customFormat="1">
      <c r="A191" s="10"/>
      <c r="B191" s="188"/>
      <c r="C191" s="189"/>
      <c r="D191" s="190" t="s">
        <v>137</v>
      </c>
      <c r="E191" s="191" t="s">
        <v>19</v>
      </c>
      <c r="F191" s="192" t="s">
        <v>843</v>
      </c>
      <c r="G191" s="189"/>
      <c r="H191" s="191" t="s">
        <v>19</v>
      </c>
      <c r="I191" s="193"/>
      <c r="J191" s="189"/>
      <c r="K191" s="189"/>
      <c r="L191" s="194"/>
      <c r="M191" s="195"/>
      <c r="N191" s="196"/>
      <c r="O191" s="196"/>
      <c r="P191" s="196"/>
      <c r="Q191" s="196"/>
      <c r="R191" s="196"/>
      <c r="S191" s="196"/>
      <c r="T191" s="197"/>
      <c r="U191" s="10"/>
      <c r="V191" s="10"/>
      <c r="W191" s="10"/>
      <c r="X191" s="10"/>
      <c r="Y191" s="10"/>
      <c r="Z191" s="10"/>
      <c r="AA191" s="10"/>
      <c r="AB191" s="10"/>
      <c r="AC191" s="10"/>
      <c r="AD191" s="10"/>
      <c r="AE191" s="10"/>
      <c r="AT191" s="198" t="s">
        <v>137</v>
      </c>
      <c r="AU191" s="198" t="s">
        <v>72</v>
      </c>
      <c r="AV191" s="10" t="s">
        <v>80</v>
      </c>
      <c r="AW191" s="10" t="s">
        <v>33</v>
      </c>
      <c r="AX191" s="10" t="s">
        <v>72</v>
      </c>
      <c r="AY191" s="198" t="s">
        <v>136</v>
      </c>
    </row>
    <row r="192" s="11" customFormat="1">
      <c r="A192" s="11"/>
      <c r="B192" s="199"/>
      <c r="C192" s="200"/>
      <c r="D192" s="190" t="s">
        <v>137</v>
      </c>
      <c r="E192" s="201" t="s">
        <v>19</v>
      </c>
      <c r="F192" s="202" t="s">
        <v>844</v>
      </c>
      <c r="G192" s="200"/>
      <c r="H192" s="203">
        <v>240</v>
      </c>
      <c r="I192" s="204"/>
      <c r="J192" s="200"/>
      <c r="K192" s="200"/>
      <c r="L192" s="205"/>
      <c r="M192" s="206"/>
      <c r="N192" s="207"/>
      <c r="O192" s="207"/>
      <c r="P192" s="207"/>
      <c r="Q192" s="207"/>
      <c r="R192" s="207"/>
      <c r="S192" s="207"/>
      <c r="T192" s="208"/>
      <c r="U192" s="11"/>
      <c r="V192" s="11"/>
      <c r="W192" s="11"/>
      <c r="X192" s="11"/>
      <c r="Y192" s="11"/>
      <c r="Z192" s="11"/>
      <c r="AA192" s="11"/>
      <c r="AB192" s="11"/>
      <c r="AC192" s="11"/>
      <c r="AD192" s="11"/>
      <c r="AE192" s="11"/>
      <c r="AT192" s="209" t="s">
        <v>137</v>
      </c>
      <c r="AU192" s="209" t="s">
        <v>72</v>
      </c>
      <c r="AV192" s="11" t="s">
        <v>82</v>
      </c>
      <c r="AW192" s="11" t="s">
        <v>33</v>
      </c>
      <c r="AX192" s="11" t="s">
        <v>72</v>
      </c>
      <c r="AY192" s="209" t="s">
        <v>136</v>
      </c>
    </row>
    <row r="193" s="12" customFormat="1">
      <c r="A193" s="12"/>
      <c r="B193" s="210"/>
      <c r="C193" s="211"/>
      <c r="D193" s="190" t="s">
        <v>137</v>
      </c>
      <c r="E193" s="212" t="s">
        <v>19</v>
      </c>
      <c r="F193" s="213" t="s">
        <v>140</v>
      </c>
      <c r="G193" s="211"/>
      <c r="H193" s="214">
        <v>240</v>
      </c>
      <c r="I193" s="215"/>
      <c r="J193" s="211"/>
      <c r="K193" s="211"/>
      <c r="L193" s="216"/>
      <c r="M193" s="217"/>
      <c r="N193" s="218"/>
      <c r="O193" s="218"/>
      <c r="P193" s="218"/>
      <c r="Q193" s="218"/>
      <c r="R193" s="218"/>
      <c r="S193" s="218"/>
      <c r="T193" s="219"/>
      <c r="U193" s="12"/>
      <c r="V193" s="12"/>
      <c r="W193" s="12"/>
      <c r="X193" s="12"/>
      <c r="Y193" s="12"/>
      <c r="Z193" s="12"/>
      <c r="AA193" s="12"/>
      <c r="AB193" s="12"/>
      <c r="AC193" s="12"/>
      <c r="AD193" s="12"/>
      <c r="AE193" s="12"/>
      <c r="AT193" s="220" t="s">
        <v>137</v>
      </c>
      <c r="AU193" s="220" t="s">
        <v>72</v>
      </c>
      <c r="AV193" s="12" t="s">
        <v>135</v>
      </c>
      <c r="AW193" s="12" t="s">
        <v>33</v>
      </c>
      <c r="AX193" s="12" t="s">
        <v>80</v>
      </c>
      <c r="AY193" s="220" t="s">
        <v>136</v>
      </c>
    </row>
    <row r="194" s="2" customFormat="1" ht="16.5" customHeight="1">
      <c r="A194" s="37"/>
      <c r="B194" s="38"/>
      <c r="C194" s="175" t="s">
        <v>271</v>
      </c>
      <c r="D194" s="175" t="s">
        <v>130</v>
      </c>
      <c r="E194" s="176" t="s">
        <v>484</v>
      </c>
      <c r="F194" s="177" t="s">
        <v>485</v>
      </c>
      <c r="G194" s="178" t="s">
        <v>237</v>
      </c>
      <c r="H194" s="179">
        <v>47</v>
      </c>
      <c r="I194" s="180"/>
      <c r="J194" s="181">
        <f>ROUND(I194*H194,2)</f>
        <v>0</v>
      </c>
      <c r="K194" s="177" t="s">
        <v>134</v>
      </c>
      <c r="L194" s="43"/>
      <c r="M194" s="182" t="s">
        <v>19</v>
      </c>
      <c r="N194" s="183" t="s">
        <v>43</v>
      </c>
      <c r="O194" s="83"/>
      <c r="P194" s="184">
        <f>O194*H194</f>
        <v>0</v>
      </c>
      <c r="Q194" s="184">
        <v>0</v>
      </c>
      <c r="R194" s="184">
        <f>Q194*H194</f>
        <v>0</v>
      </c>
      <c r="S194" s="184">
        <v>0</v>
      </c>
      <c r="T194" s="185">
        <f>S194*H194</f>
        <v>0</v>
      </c>
      <c r="U194" s="37"/>
      <c r="V194" s="37"/>
      <c r="W194" s="37"/>
      <c r="X194" s="37"/>
      <c r="Y194" s="37"/>
      <c r="Z194" s="37"/>
      <c r="AA194" s="37"/>
      <c r="AB194" s="37"/>
      <c r="AC194" s="37"/>
      <c r="AD194" s="37"/>
      <c r="AE194" s="37"/>
      <c r="AR194" s="186" t="s">
        <v>135</v>
      </c>
      <c r="AT194" s="186" t="s">
        <v>130</v>
      </c>
      <c r="AU194" s="186" t="s">
        <v>72</v>
      </c>
      <c r="AY194" s="16" t="s">
        <v>136</v>
      </c>
      <c r="BE194" s="187">
        <f>IF(N194="základní",J194,0)</f>
        <v>0</v>
      </c>
      <c r="BF194" s="187">
        <f>IF(N194="snížená",J194,0)</f>
        <v>0</v>
      </c>
      <c r="BG194" s="187">
        <f>IF(N194="zákl. přenesená",J194,0)</f>
        <v>0</v>
      </c>
      <c r="BH194" s="187">
        <f>IF(N194="sníž. přenesená",J194,0)</f>
        <v>0</v>
      </c>
      <c r="BI194" s="187">
        <f>IF(N194="nulová",J194,0)</f>
        <v>0</v>
      </c>
      <c r="BJ194" s="16" t="s">
        <v>80</v>
      </c>
      <c r="BK194" s="187">
        <f>ROUND(I194*H194,2)</f>
        <v>0</v>
      </c>
      <c r="BL194" s="16" t="s">
        <v>135</v>
      </c>
      <c r="BM194" s="186" t="s">
        <v>275</v>
      </c>
    </row>
    <row r="195" s="10" customFormat="1">
      <c r="A195" s="10"/>
      <c r="B195" s="188"/>
      <c r="C195" s="189"/>
      <c r="D195" s="190" t="s">
        <v>137</v>
      </c>
      <c r="E195" s="191" t="s">
        <v>19</v>
      </c>
      <c r="F195" s="192" t="s">
        <v>845</v>
      </c>
      <c r="G195" s="189"/>
      <c r="H195" s="191" t="s">
        <v>19</v>
      </c>
      <c r="I195" s="193"/>
      <c r="J195" s="189"/>
      <c r="K195" s="189"/>
      <c r="L195" s="194"/>
      <c r="M195" s="195"/>
      <c r="N195" s="196"/>
      <c r="O195" s="196"/>
      <c r="P195" s="196"/>
      <c r="Q195" s="196"/>
      <c r="R195" s="196"/>
      <c r="S195" s="196"/>
      <c r="T195" s="197"/>
      <c r="U195" s="10"/>
      <c r="V195" s="10"/>
      <c r="W195" s="10"/>
      <c r="X195" s="10"/>
      <c r="Y195" s="10"/>
      <c r="Z195" s="10"/>
      <c r="AA195" s="10"/>
      <c r="AB195" s="10"/>
      <c r="AC195" s="10"/>
      <c r="AD195" s="10"/>
      <c r="AE195" s="10"/>
      <c r="AT195" s="198" t="s">
        <v>137</v>
      </c>
      <c r="AU195" s="198" t="s">
        <v>72</v>
      </c>
      <c r="AV195" s="10" t="s">
        <v>80</v>
      </c>
      <c r="AW195" s="10" t="s">
        <v>33</v>
      </c>
      <c r="AX195" s="10" t="s">
        <v>72</v>
      </c>
      <c r="AY195" s="198" t="s">
        <v>136</v>
      </c>
    </row>
    <row r="196" s="10" customFormat="1">
      <c r="A196" s="10"/>
      <c r="B196" s="188"/>
      <c r="C196" s="189"/>
      <c r="D196" s="190" t="s">
        <v>137</v>
      </c>
      <c r="E196" s="191" t="s">
        <v>19</v>
      </c>
      <c r="F196" s="192" t="s">
        <v>846</v>
      </c>
      <c r="G196" s="189"/>
      <c r="H196" s="191" t="s">
        <v>19</v>
      </c>
      <c r="I196" s="193"/>
      <c r="J196" s="189"/>
      <c r="K196" s="189"/>
      <c r="L196" s="194"/>
      <c r="M196" s="195"/>
      <c r="N196" s="196"/>
      <c r="O196" s="196"/>
      <c r="P196" s="196"/>
      <c r="Q196" s="196"/>
      <c r="R196" s="196"/>
      <c r="S196" s="196"/>
      <c r="T196" s="197"/>
      <c r="U196" s="10"/>
      <c r="V196" s="10"/>
      <c r="W196" s="10"/>
      <c r="X196" s="10"/>
      <c r="Y196" s="10"/>
      <c r="Z196" s="10"/>
      <c r="AA196" s="10"/>
      <c r="AB196" s="10"/>
      <c r="AC196" s="10"/>
      <c r="AD196" s="10"/>
      <c r="AE196" s="10"/>
      <c r="AT196" s="198" t="s">
        <v>137</v>
      </c>
      <c r="AU196" s="198" t="s">
        <v>72</v>
      </c>
      <c r="AV196" s="10" t="s">
        <v>80</v>
      </c>
      <c r="AW196" s="10" t="s">
        <v>33</v>
      </c>
      <c r="AX196" s="10" t="s">
        <v>72</v>
      </c>
      <c r="AY196" s="198" t="s">
        <v>136</v>
      </c>
    </row>
    <row r="197" s="11" customFormat="1">
      <c r="A197" s="11"/>
      <c r="B197" s="199"/>
      <c r="C197" s="200"/>
      <c r="D197" s="190" t="s">
        <v>137</v>
      </c>
      <c r="E197" s="201" t="s">
        <v>19</v>
      </c>
      <c r="F197" s="202" t="s">
        <v>847</v>
      </c>
      <c r="G197" s="200"/>
      <c r="H197" s="203">
        <v>47</v>
      </c>
      <c r="I197" s="204"/>
      <c r="J197" s="200"/>
      <c r="K197" s="200"/>
      <c r="L197" s="205"/>
      <c r="M197" s="206"/>
      <c r="N197" s="207"/>
      <c r="O197" s="207"/>
      <c r="P197" s="207"/>
      <c r="Q197" s="207"/>
      <c r="R197" s="207"/>
      <c r="S197" s="207"/>
      <c r="T197" s="208"/>
      <c r="U197" s="11"/>
      <c r="V197" s="11"/>
      <c r="W197" s="11"/>
      <c r="X197" s="11"/>
      <c r="Y197" s="11"/>
      <c r="Z197" s="11"/>
      <c r="AA197" s="11"/>
      <c r="AB197" s="11"/>
      <c r="AC197" s="11"/>
      <c r="AD197" s="11"/>
      <c r="AE197" s="11"/>
      <c r="AT197" s="209" t="s">
        <v>137</v>
      </c>
      <c r="AU197" s="209" t="s">
        <v>72</v>
      </c>
      <c r="AV197" s="11" t="s">
        <v>82</v>
      </c>
      <c r="AW197" s="11" t="s">
        <v>33</v>
      </c>
      <c r="AX197" s="11" t="s">
        <v>72</v>
      </c>
      <c r="AY197" s="209" t="s">
        <v>136</v>
      </c>
    </row>
    <row r="198" s="12" customFormat="1">
      <c r="A198" s="12"/>
      <c r="B198" s="210"/>
      <c r="C198" s="211"/>
      <c r="D198" s="190" t="s">
        <v>137</v>
      </c>
      <c r="E198" s="212" t="s">
        <v>19</v>
      </c>
      <c r="F198" s="213" t="s">
        <v>140</v>
      </c>
      <c r="G198" s="211"/>
      <c r="H198" s="214">
        <v>47</v>
      </c>
      <c r="I198" s="215"/>
      <c r="J198" s="211"/>
      <c r="K198" s="211"/>
      <c r="L198" s="216"/>
      <c r="M198" s="217"/>
      <c r="N198" s="218"/>
      <c r="O198" s="218"/>
      <c r="P198" s="218"/>
      <c r="Q198" s="218"/>
      <c r="R198" s="218"/>
      <c r="S198" s="218"/>
      <c r="T198" s="219"/>
      <c r="U198" s="12"/>
      <c r="V198" s="12"/>
      <c r="W198" s="12"/>
      <c r="X198" s="12"/>
      <c r="Y198" s="12"/>
      <c r="Z198" s="12"/>
      <c r="AA198" s="12"/>
      <c r="AB198" s="12"/>
      <c r="AC198" s="12"/>
      <c r="AD198" s="12"/>
      <c r="AE198" s="12"/>
      <c r="AT198" s="220" t="s">
        <v>137</v>
      </c>
      <c r="AU198" s="220" t="s">
        <v>72</v>
      </c>
      <c r="AV198" s="12" t="s">
        <v>135</v>
      </c>
      <c r="AW198" s="12" t="s">
        <v>33</v>
      </c>
      <c r="AX198" s="12" t="s">
        <v>80</v>
      </c>
      <c r="AY198" s="220" t="s">
        <v>136</v>
      </c>
    </row>
    <row r="199" s="2" customFormat="1" ht="16.5" customHeight="1">
      <c r="A199" s="37"/>
      <c r="B199" s="38"/>
      <c r="C199" s="175" t="s">
        <v>206</v>
      </c>
      <c r="D199" s="175" t="s">
        <v>130</v>
      </c>
      <c r="E199" s="176" t="s">
        <v>492</v>
      </c>
      <c r="F199" s="177" t="s">
        <v>493</v>
      </c>
      <c r="G199" s="178" t="s">
        <v>237</v>
      </c>
      <c r="H199" s="179">
        <v>47</v>
      </c>
      <c r="I199" s="180"/>
      <c r="J199" s="181">
        <f>ROUND(I199*H199,2)</f>
        <v>0</v>
      </c>
      <c r="K199" s="177" t="s">
        <v>134</v>
      </c>
      <c r="L199" s="43"/>
      <c r="M199" s="182" t="s">
        <v>19</v>
      </c>
      <c r="N199" s="183" t="s">
        <v>43</v>
      </c>
      <c r="O199" s="83"/>
      <c r="P199" s="184">
        <f>O199*H199</f>
        <v>0</v>
      </c>
      <c r="Q199" s="184">
        <v>0</v>
      </c>
      <c r="R199" s="184">
        <f>Q199*H199</f>
        <v>0</v>
      </c>
      <c r="S199" s="184">
        <v>0</v>
      </c>
      <c r="T199" s="185">
        <f>S199*H199</f>
        <v>0</v>
      </c>
      <c r="U199" s="37"/>
      <c r="V199" s="37"/>
      <c r="W199" s="37"/>
      <c r="X199" s="37"/>
      <c r="Y199" s="37"/>
      <c r="Z199" s="37"/>
      <c r="AA199" s="37"/>
      <c r="AB199" s="37"/>
      <c r="AC199" s="37"/>
      <c r="AD199" s="37"/>
      <c r="AE199" s="37"/>
      <c r="AR199" s="186" t="s">
        <v>135</v>
      </c>
      <c r="AT199" s="186" t="s">
        <v>130</v>
      </c>
      <c r="AU199" s="186" t="s">
        <v>72</v>
      </c>
      <c r="AY199" s="16" t="s">
        <v>136</v>
      </c>
      <c r="BE199" s="187">
        <f>IF(N199="základní",J199,0)</f>
        <v>0</v>
      </c>
      <c r="BF199" s="187">
        <f>IF(N199="snížená",J199,0)</f>
        <v>0</v>
      </c>
      <c r="BG199" s="187">
        <f>IF(N199="zákl. přenesená",J199,0)</f>
        <v>0</v>
      </c>
      <c r="BH199" s="187">
        <f>IF(N199="sníž. přenesená",J199,0)</f>
        <v>0</v>
      </c>
      <c r="BI199" s="187">
        <f>IF(N199="nulová",J199,0)</f>
        <v>0</v>
      </c>
      <c r="BJ199" s="16" t="s">
        <v>80</v>
      </c>
      <c r="BK199" s="187">
        <f>ROUND(I199*H199,2)</f>
        <v>0</v>
      </c>
      <c r="BL199" s="16" t="s">
        <v>135</v>
      </c>
      <c r="BM199" s="186" t="s">
        <v>279</v>
      </c>
    </row>
    <row r="200" s="10" customFormat="1">
      <c r="A200" s="10"/>
      <c r="B200" s="188"/>
      <c r="C200" s="189"/>
      <c r="D200" s="190" t="s">
        <v>137</v>
      </c>
      <c r="E200" s="191" t="s">
        <v>19</v>
      </c>
      <c r="F200" s="192" t="s">
        <v>845</v>
      </c>
      <c r="G200" s="189"/>
      <c r="H200" s="191" t="s">
        <v>19</v>
      </c>
      <c r="I200" s="193"/>
      <c r="J200" s="189"/>
      <c r="K200" s="189"/>
      <c r="L200" s="194"/>
      <c r="M200" s="195"/>
      <c r="N200" s="196"/>
      <c r="O200" s="196"/>
      <c r="P200" s="196"/>
      <c r="Q200" s="196"/>
      <c r="R200" s="196"/>
      <c r="S200" s="196"/>
      <c r="T200" s="197"/>
      <c r="U200" s="10"/>
      <c r="V200" s="10"/>
      <c r="W200" s="10"/>
      <c r="X200" s="10"/>
      <c r="Y200" s="10"/>
      <c r="Z200" s="10"/>
      <c r="AA200" s="10"/>
      <c r="AB200" s="10"/>
      <c r="AC200" s="10"/>
      <c r="AD200" s="10"/>
      <c r="AE200" s="10"/>
      <c r="AT200" s="198" t="s">
        <v>137</v>
      </c>
      <c r="AU200" s="198" t="s">
        <v>72</v>
      </c>
      <c r="AV200" s="10" t="s">
        <v>80</v>
      </c>
      <c r="AW200" s="10" t="s">
        <v>33</v>
      </c>
      <c r="AX200" s="10" t="s">
        <v>72</v>
      </c>
      <c r="AY200" s="198" t="s">
        <v>136</v>
      </c>
    </row>
    <row r="201" s="10" customFormat="1">
      <c r="A201" s="10"/>
      <c r="B201" s="188"/>
      <c r="C201" s="189"/>
      <c r="D201" s="190" t="s">
        <v>137</v>
      </c>
      <c r="E201" s="191" t="s">
        <v>19</v>
      </c>
      <c r="F201" s="192" t="s">
        <v>846</v>
      </c>
      <c r="G201" s="189"/>
      <c r="H201" s="191" t="s">
        <v>19</v>
      </c>
      <c r="I201" s="193"/>
      <c r="J201" s="189"/>
      <c r="K201" s="189"/>
      <c r="L201" s="194"/>
      <c r="M201" s="195"/>
      <c r="N201" s="196"/>
      <c r="O201" s="196"/>
      <c r="P201" s="196"/>
      <c r="Q201" s="196"/>
      <c r="R201" s="196"/>
      <c r="S201" s="196"/>
      <c r="T201" s="197"/>
      <c r="U201" s="10"/>
      <c r="V201" s="10"/>
      <c r="W201" s="10"/>
      <c r="X201" s="10"/>
      <c r="Y201" s="10"/>
      <c r="Z201" s="10"/>
      <c r="AA201" s="10"/>
      <c r="AB201" s="10"/>
      <c r="AC201" s="10"/>
      <c r="AD201" s="10"/>
      <c r="AE201" s="10"/>
      <c r="AT201" s="198" t="s">
        <v>137</v>
      </c>
      <c r="AU201" s="198" t="s">
        <v>72</v>
      </c>
      <c r="AV201" s="10" t="s">
        <v>80</v>
      </c>
      <c r="AW201" s="10" t="s">
        <v>33</v>
      </c>
      <c r="AX201" s="10" t="s">
        <v>72</v>
      </c>
      <c r="AY201" s="198" t="s">
        <v>136</v>
      </c>
    </row>
    <row r="202" s="11" customFormat="1">
      <c r="A202" s="11"/>
      <c r="B202" s="199"/>
      <c r="C202" s="200"/>
      <c r="D202" s="190" t="s">
        <v>137</v>
      </c>
      <c r="E202" s="201" t="s">
        <v>19</v>
      </c>
      <c r="F202" s="202" t="s">
        <v>847</v>
      </c>
      <c r="G202" s="200"/>
      <c r="H202" s="203">
        <v>47</v>
      </c>
      <c r="I202" s="204"/>
      <c r="J202" s="200"/>
      <c r="K202" s="200"/>
      <c r="L202" s="205"/>
      <c r="M202" s="206"/>
      <c r="N202" s="207"/>
      <c r="O202" s="207"/>
      <c r="P202" s="207"/>
      <c r="Q202" s="207"/>
      <c r="R202" s="207"/>
      <c r="S202" s="207"/>
      <c r="T202" s="208"/>
      <c r="U202" s="11"/>
      <c r="V202" s="11"/>
      <c r="W202" s="11"/>
      <c r="X202" s="11"/>
      <c r="Y202" s="11"/>
      <c r="Z202" s="11"/>
      <c r="AA202" s="11"/>
      <c r="AB202" s="11"/>
      <c r="AC202" s="11"/>
      <c r="AD202" s="11"/>
      <c r="AE202" s="11"/>
      <c r="AT202" s="209" t="s">
        <v>137</v>
      </c>
      <c r="AU202" s="209" t="s">
        <v>72</v>
      </c>
      <c r="AV202" s="11" t="s">
        <v>82</v>
      </c>
      <c r="AW202" s="11" t="s">
        <v>33</v>
      </c>
      <c r="AX202" s="11" t="s">
        <v>72</v>
      </c>
      <c r="AY202" s="209" t="s">
        <v>136</v>
      </c>
    </row>
    <row r="203" s="12" customFormat="1">
      <c r="A203" s="12"/>
      <c r="B203" s="210"/>
      <c r="C203" s="211"/>
      <c r="D203" s="190" t="s">
        <v>137</v>
      </c>
      <c r="E203" s="212" t="s">
        <v>19</v>
      </c>
      <c r="F203" s="213" t="s">
        <v>140</v>
      </c>
      <c r="G203" s="211"/>
      <c r="H203" s="214">
        <v>47</v>
      </c>
      <c r="I203" s="215"/>
      <c r="J203" s="211"/>
      <c r="K203" s="211"/>
      <c r="L203" s="216"/>
      <c r="M203" s="217"/>
      <c r="N203" s="218"/>
      <c r="O203" s="218"/>
      <c r="P203" s="218"/>
      <c r="Q203" s="218"/>
      <c r="R203" s="218"/>
      <c r="S203" s="218"/>
      <c r="T203" s="219"/>
      <c r="U203" s="12"/>
      <c r="V203" s="12"/>
      <c r="W203" s="12"/>
      <c r="X203" s="12"/>
      <c r="Y203" s="12"/>
      <c r="Z203" s="12"/>
      <c r="AA203" s="12"/>
      <c r="AB203" s="12"/>
      <c r="AC203" s="12"/>
      <c r="AD203" s="12"/>
      <c r="AE203" s="12"/>
      <c r="AT203" s="220" t="s">
        <v>137</v>
      </c>
      <c r="AU203" s="220" t="s">
        <v>72</v>
      </c>
      <c r="AV203" s="12" t="s">
        <v>135</v>
      </c>
      <c r="AW203" s="12" t="s">
        <v>33</v>
      </c>
      <c r="AX203" s="12" t="s">
        <v>80</v>
      </c>
      <c r="AY203" s="220" t="s">
        <v>136</v>
      </c>
    </row>
    <row r="204" s="2" customFormat="1" ht="16.5" customHeight="1">
      <c r="A204" s="37"/>
      <c r="B204" s="38"/>
      <c r="C204" s="175" t="s">
        <v>281</v>
      </c>
      <c r="D204" s="175" t="s">
        <v>130</v>
      </c>
      <c r="E204" s="176" t="s">
        <v>741</v>
      </c>
      <c r="F204" s="177" t="s">
        <v>742</v>
      </c>
      <c r="G204" s="178" t="s">
        <v>237</v>
      </c>
      <c r="H204" s="179">
        <v>8.3000000000000007</v>
      </c>
      <c r="I204" s="180"/>
      <c r="J204" s="181">
        <f>ROUND(I204*H204,2)</f>
        <v>0</v>
      </c>
      <c r="K204" s="177" t="s">
        <v>134</v>
      </c>
      <c r="L204" s="43"/>
      <c r="M204" s="182" t="s">
        <v>19</v>
      </c>
      <c r="N204" s="183" t="s">
        <v>43</v>
      </c>
      <c r="O204" s="83"/>
      <c r="P204" s="184">
        <f>O204*H204</f>
        <v>0</v>
      </c>
      <c r="Q204" s="184">
        <v>0</v>
      </c>
      <c r="R204" s="184">
        <f>Q204*H204</f>
        <v>0</v>
      </c>
      <c r="S204" s="184">
        <v>0</v>
      </c>
      <c r="T204" s="185">
        <f>S204*H204</f>
        <v>0</v>
      </c>
      <c r="U204" s="37"/>
      <c r="V204" s="37"/>
      <c r="W204" s="37"/>
      <c r="X204" s="37"/>
      <c r="Y204" s="37"/>
      <c r="Z204" s="37"/>
      <c r="AA204" s="37"/>
      <c r="AB204" s="37"/>
      <c r="AC204" s="37"/>
      <c r="AD204" s="37"/>
      <c r="AE204" s="37"/>
      <c r="AR204" s="186" t="s">
        <v>135</v>
      </c>
      <c r="AT204" s="186" t="s">
        <v>130</v>
      </c>
      <c r="AU204" s="186" t="s">
        <v>72</v>
      </c>
      <c r="AY204" s="16" t="s">
        <v>136</v>
      </c>
      <c r="BE204" s="187">
        <f>IF(N204="základní",J204,0)</f>
        <v>0</v>
      </c>
      <c r="BF204" s="187">
        <f>IF(N204="snížená",J204,0)</f>
        <v>0</v>
      </c>
      <c r="BG204" s="187">
        <f>IF(N204="zákl. přenesená",J204,0)</f>
        <v>0</v>
      </c>
      <c r="BH204" s="187">
        <f>IF(N204="sníž. přenesená",J204,0)</f>
        <v>0</v>
      </c>
      <c r="BI204" s="187">
        <f>IF(N204="nulová",J204,0)</f>
        <v>0</v>
      </c>
      <c r="BJ204" s="16" t="s">
        <v>80</v>
      </c>
      <c r="BK204" s="187">
        <f>ROUND(I204*H204,2)</f>
        <v>0</v>
      </c>
      <c r="BL204" s="16" t="s">
        <v>135</v>
      </c>
      <c r="BM204" s="186" t="s">
        <v>284</v>
      </c>
    </row>
    <row r="205" s="10" customFormat="1">
      <c r="A205" s="10"/>
      <c r="B205" s="188"/>
      <c r="C205" s="189"/>
      <c r="D205" s="190" t="s">
        <v>137</v>
      </c>
      <c r="E205" s="191" t="s">
        <v>19</v>
      </c>
      <c r="F205" s="192" t="s">
        <v>848</v>
      </c>
      <c r="G205" s="189"/>
      <c r="H205" s="191" t="s">
        <v>19</v>
      </c>
      <c r="I205" s="193"/>
      <c r="J205" s="189"/>
      <c r="K205" s="189"/>
      <c r="L205" s="194"/>
      <c r="M205" s="195"/>
      <c r="N205" s="196"/>
      <c r="O205" s="196"/>
      <c r="P205" s="196"/>
      <c r="Q205" s="196"/>
      <c r="R205" s="196"/>
      <c r="S205" s="196"/>
      <c r="T205" s="197"/>
      <c r="U205" s="10"/>
      <c r="V205" s="10"/>
      <c r="W205" s="10"/>
      <c r="X205" s="10"/>
      <c r="Y205" s="10"/>
      <c r="Z205" s="10"/>
      <c r="AA205" s="10"/>
      <c r="AB205" s="10"/>
      <c r="AC205" s="10"/>
      <c r="AD205" s="10"/>
      <c r="AE205" s="10"/>
      <c r="AT205" s="198" t="s">
        <v>137</v>
      </c>
      <c r="AU205" s="198" t="s">
        <v>72</v>
      </c>
      <c r="AV205" s="10" t="s">
        <v>80</v>
      </c>
      <c r="AW205" s="10" t="s">
        <v>33</v>
      </c>
      <c r="AX205" s="10" t="s">
        <v>72</v>
      </c>
      <c r="AY205" s="198" t="s">
        <v>136</v>
      </c>
    </row>
    <row r="206" s="10" customFormat="1">
      <c r="A206" s="10"/>
      <c r="B206" s="188"/>
      <c r="C206" s="189"/>
      <c r="D206" s="190" t="s">
        <v>137</v>
      </c>
      <c r="E206" s="191" t="s">
        <v>19</v>
      </c>
      <c r="F206" s="192" t="s">
        <v>849</v>
      </c>
      <c r="G206" s="189"/>
      <c r="H206" s="191" t="s">
        <v>19</v>
      </c>
      <c r="I206" s="193"/>
      <c r="J206" s="189"/>
      <c r="K206" s="189"/>
      <c r="L206" s="194"/>
      <c r="M206" s="195"/>
      <c r="N206" s="196"/>
      <c r="O206" s="196"/>
      <c r="P206" s="196"/>
      <c r="Q206" s="196"/>
      <c r="R206" s="196"/>
      <c r="S206" s="196"/>
      <c r="T206" s="197"/>
      <c r="U206" s="10"/>
      <c r="V206" s="10"/>
      <c r="W206" s="10"/>
      <c r="X206" s="10"/>
      <c r="Y206" s="10"/>
      <c r="Z206" s="10"/>
      <c r="AA206" s="10"/>
      <c r="AB206" s="10"/>
      <c r="AC206" s="10"/>
      <c r="AD206" s="10"/>
      <c r="AE206" s="10"/>
      <c r="AT206" s="198" t="s">
        <v>137</v>
      </c>
      <c r="AU206" s="198" t="s">
        <v>72</v>
      </c>
      <c r="AV206" s="10" t="s">
        <v>80</v>
      </c>
      <c r="AW206" s="10" t="s">
        <v>33</v>
      </c>
      <c r="AX206" s="10" t="s">
        <v>72</v>
      </c>
      <c r="AY206" s="198" t="s">
        <v>136</v>
      </c>
    </row>
    <row r="207" s="11" customFormat="1">
      <c r="A207" s="11"/>
      <c r="B207" s="199"/>
      <c r="C207" s="200"/>
      <c r="D207" s="190" t="s">
        <v>137</v>
      </c>
      <c r="E207" s="201" t="s">
        <v>19</v>
      </c>
      <c r="F207" s="202" t="s">
        <v>850</v>
      </c>
      <c r="G207" s="200"/>
      <c r="H207" s="203">
        <v>8.3000000000000007</v>
      </c>
      <c r="I207" s="204"/>
      <c r="J207" s="200"/>
      <c r="K207" s="200"/>
      <c r="L207" s="205"/>
      <c r="M207" s="206"/>
      <c r="N207" s="207"/>
      <c r="O207" s="207"/>
      <c r="P207" s="207"/>
      <c r="Q207" s="207"/>
      <c r="R207" s="207"/>
      <c r="S207" s="207"/>
      <c r="T207" s="208"/>
      <c r="U207" s="11"/>
      <c r="V207" s="11"/>
      <c r="W207" s="11"/>
      <c r="X207" s="11"/>
      <c r="Y207" s="11"/>
      <c r="Z207" s="11"/>
      <c r="AA207" s="11"/>
      <c r="AB207" s="11"/>
      <c r="AC207" s="11"/>
      <c r="AD207" s="11"/>
      <c r="AE207" s="11"/>
      <c r="AT207" s="209" t="s">
        <v>137</v>
      </c>
      <c r="AU207" s="209" t="s">
        <v>72</v>
      </c>
      <c r="AV207" s="11" t="s">
        <v>82</v>
      </c>
      <c r="AW207" s="11" t="s">
        <v>33</v>
      </c>
      <c r="AX207" s="11" t="s">
        <v>72</v>
      </c>
      <c r="AY207" s="209" t="s">
        <v>136</v>
      </c>
    </row>
    <row r="208" s="12" customFormat="1">
      <c r="A208" s="12"/>
      <c r="B208" s="210"/>
      <c r="C208" s="211"/>
      <c r="D208" s="190" t="s">
        <v>137</v>
      </c>
      <c r="E208" s="212" t="s">
        <v>19</v>
      </c>
      <c r="F208" s="213" t="s">
        <v>140</v>
      </c>
      <c r="G208" s="211"/>
      <c r="H208" s="214">
        <v>8.3000000000000007</v>
      </c>
      <c r="I208" s="215"/>
      <c r="J208" s="211"/>
      <c r="K208" s="211"/>
      <c r="L208" s="216"/>
      <c r="M208" s="217"/>
      <c r="N208" s="218"/>
      <c r="O208" s="218"/>
      <c r="P208" s="218"/>
      <c r="Q208" s="218"/>
      <c r="R208" s="218"/>
      <c r="S208" s="218"/>
      <c r="T208" s="219"/>
      <c r="U208" s="12"/>
      <c r="V208" s="12"/>
      <c r="W208" s="12"/>
      <c r="X208" s="12"/>
      <c r="Y208" s="12"/>
      <c r="Z208" s="12"/>
      <c r="AA208" s="12"/>
      <c r="AB208" s="12"/>
      <c r="AC208" s="12"/>
      <c r="AD208" s="12"/>
      <c r="AE208" s="12"/>
      <c r="AT208" s="220" t="s">
        <v>137</v>
      </c>
      <c r="AU208" s="220" t="s">
        <v>72</v>
      </c>
      <c r="AV208" s="12" t="s">
        <v>135</v>
      </c>
      <c r="AW208" s="12" t="s">
        <v>33</v>
      </c>
      <c r="AX208" s="12" t="s">
        <v>80</v>
      </c>
      <c r="AY208" s="220" t="s">
        <v>136</v>
      </c>
    </row>
    <row r="209" s="2" customFormat="1" ht="16.5" customHeight="1">
      <c r="A209" s="37"/>
      <c r="B209" s="38"/>
      <c r="C209" s="175" t="s">
        <v>287</v>
      </c>
      <c r="D209" s="175" t="s">
        <v>130</v>
      </c>
      <c r="E209" s="176" t="s">
        <v>497</v>
      </c>
      <c r="F209" s="177" t="s">
        <v>498</v>
      </c>
      <c r="G209" s="178" t="s">
        <v>237</v>
      </c>
      <c r="H209" s="179">
        <v>4.5</v>
      </c>
      <c r="I209" s="180"/>
      <c r="J209" s="181">
        <f>ROUND(I209*H209,2)</f>
        <v>0</v>
      </c>
      <c r="K209" s="177" t="s">
        <v>134</v>
      </c>
      <c r="L209" s="43"/>
      <c r="M209" s="182" t="s">
        <v>19</v>
      </c>
      <c r="N209" s="183" t="s">
        <v>43</v>
      </c>
      <c r="O209" s="83"/>
      <c r="P209" s="184">
        <f>O209*H209</f>
        <v>0</v>
      </c>
      <c r="Q209" s="184">
        <v>0</v>
      </c>
      <c r="R209" s="184">
        <f>Q209*H209</f>
        <v>0</v>
      </c>
      <c r="S209" s="184">
        <v>0</v>
      </c>
      <c r="T209" s="185">
        <f>S209*H209</f>
        <v>0</v>
      </c>
      <c r="U209" s="37"/>
      <c r="V209" s="37"/>
      <c r="W209" s="37"/>
      <c r="X209" s="37"/>
      <c r="Y209" s="37"/>
      <c r="Z209" s="37"/>
      <c r="AA209" s="37"/>
      <c r="AB209" s="37"/>
      <c r="AC209" s="37"/>
      <c r="AD209" s="37"/>
      <c r="AE209" s="37"/>
      <c r="AR209" s="186" t="s">
        <v>135</v>
      </c>
      <c r="AT209" s="186" t="s">
        <v>130</v>
      </c>
      <c r="AU209" s="186" t="s">
        <v>72</v>
      </c>
      <c r="AY209" s="16" t="s">
        <v>136</v>
      </c>
      <c r="BE209" s="187">
        <f>IF(N209="základní",J209,0)</f>
        <v>0</v>
      </c>
      <c r="BF209" s="187">
        <f>IF(N209="snížená",J209,0)</f>
        <v>0</v>
      </c>
      <c r="BG209" s="187">
        <f>IF(N209="zákl. přenesená",J209,0)</f>
        <v>0</v>
      </c>
      <c r="BH209" s="187">
        <f>IF(N209="sníž. přenesená",J209,0)</f>
        <v>0</v>
      </c>
      <c r="BI209" s="187">
        <f>IF(N209="nulová",J209,0)</f>
        <v>0</v>
      </c>
      <c r="BJ209" s="16" t="s">
        <v>80</v>
      </c>
      <c r="BK209" s="187">
        <f>ROUND(I209*H209,2)</f>
        <v>0</v>
      </c>
      <c r="BL209" s="16" t="s">
        <v>135</v>
      </c>
      <c r="BM209" s="186" t="s">
        <v>290</v>
      </c>
    </row>
    <row r="210" s="10" customFormat="1">
      <c r="A210" s="10"/>
      <c r="B210" s="188"/>
      <c r="C210" s="189"/>
      <c r="D210" s="190" t="s">
        <v>137</v>
      </c>
      <c r="E210" s="191" t="s">
        <v>19</v>
      </c>
      <c r="F210" s="192" t="s">
        <v>851</v>
      </c>
      <c r="G210" s="189"/>
      <c r="H210" s="191" t="s">
        <v>19</v>
      </c>
      <c r="I210" s="193"/>
      <c r="J210" s="189"/>
      <c r="K210" s="189"/>
      <c r="L210" s="194"/>
      <c r="M210" s="195"/>
      <c r="N210" s="196"/>
      <c r="O210" s="196"/>
      <c r="P210" s="196"/>
      <c r="Q210" s="196"/>
      <c r="R210" s="196"/>
      <c r="S210" s="196"/>
      <c r="T210" s="197"/>
      <c r="U210" s="10"/>
      <c r="V210" s="10"/>
      <c r="W210" s="10"/>
      <c r="X210" s="10"/>
      <c r="Y210" s="10"/>
      <c r="Z210" s="10"/>
      <c r="AA210" s="10"/>
      <c r="AB210" s="10"/>
      <c r="AC210" s="10"/>
      <c r="AD210" s="10"/>
      <c r="AE210" s="10"/>
      <c r="AT210" s="198" t="s">
        <v>137</v>
      </c>
      <c r="AU210" s="198" t="s">
        <v>72</v>
      </c>
      <c r="AV210" s="10" t="s">
        <v>80</v>
      </c>
      <c r="AW210" s="10" t="s">
        <v>33</v>
      </c>
      <c r="AX210" s="10" t="s">
        <v>72</v>
      </c>
      <c r="AY210" s="198" t="s">
        <v>136</v>
      </c>
    </row>
    <row r="211" s="11" customFormat="1">
      <c r="A211" s="11"/>
      <c r="B211" s="199"/>
      <c r="C211" s="200"/>
      <c r="D211" s="190" t="s">
        <v>137</v>
      </c>
      <c r="E211" s="201" t="s">
        <v>19</v>
      </c>
      <c r="F211" s="202" t="s">
        <v>852</v>
      </c>
      <c r="G211" s="200"/>
      <c r="H211" s="203">
        <v>4.5</v>
      </c>
      <c r="I211" s="204"/>
      <c r="J211" s="200"/>
      <c r="K211" s="200"/>
      <c r="L211" s="205"/>
      <c r="M211" s="206"/>
      <c r="N211" s="207"/>
      <c r="O211" s="207"/>
      <c r="P211" s="207"/>
      <c r="Q211" s="207"/>
      <c r="R211" s="207"/>
      <c r="S211" s="207"/>
      <c r="T211" s="208"/>
      <c r="U211" s="11"/>
      <c r="V211" s="11"/>
      <c r="W211" s="11"/>
      <c r="X211" s="11"/>
      <c r="Y211" s="11"/>
      <c r="Z211" s="11"/>
      <c r="AA211" s="11"/>
      <c r="AB211" s="11"/>
      <c r="AC211" s="11"/>
      <c r="AD211" s="11"/>
      <c r="AE211" s="11"/>
      <c r="AT211" s="209" t="s">
        <v>137</v>
      </c>
      <c r="AU211" s="209" t="s">
        <v>72</v>
      </c>
      <c r="AV211" s="11" t="s">
        <v>82</v>
      </c>
      <c r="AW211" s="11" t="s">
        <v>33</v>
      </c>
      <c r="AX211" s="11" t="s">
        <v>72</v>
      </c>
      <c r="AY211" s="209" t="s">
        <v>136</v>
      </c>
    </row>
    <row r="212" s="12" customFormat="1">
      <c r="A212" s="12"/>
      <c r="B212" s="210"/>
      <c r="C212" s="211"/>
      <c r="D212" s="190" t="s">
        <v>137</v>
      </c>
      <c r="E212" s="212" t="s">
        <v>19</v>
      </c>
      <c r="F212" s="213" t="s">
        <v>140</v>
      </c>
      <c r="G212" s="211"/>
      <c r="H212" s="214">
        <v>4.5</v>
      </c>
      <c r="I212" s="215"/>
      <c r="J212" s="211"/>
      <c r="K212" s="211"/>
      <c r="L212" s="216"/>
      <c r="M212" s="217"/>
      <c r="N212" s="218"/>
      <c r="O212" s="218"/>
      <c r="P212" s="218"/>
      <c r="Q212" s="218"/>
      <c r="R212" s="218"/>
      <c r="S212" s="218"/>
      <c r="T212" s="219"/>
      <c r="U212" s="12"/>
      <c r="V212" s="12"/>
      <c r="W212" s="12"/>
      <c r="X212" s="12"/>
      <c r="Y212" s="12"/>
      <c r="Z212" s="12"/>
      <c r="AA212" s="12"/>
      <c r="AB212" s="12"/>
      <c r="AC212" s="12"/>
      <c r="AD212" s="12"/>
      <c r="AE212" s="12"/>
      <c r="AT212" s="220" t="s">
        <v>137</v>
      </c>
      <c r="AU212" s="220" t="s">
        <v>72</v>
      </c>
      <c r="AV212" s="12" t="s">
        <v>135</v>
      </c>
      <c r="AW212" s="12" t="s">
        <v>33</v>
      </c>
      <c r="AX212" s="12" t="s">
        <v>80</v>
      </c>
      <c r="AY212" s="220" t="s">
        <v>136</v>
      </c>
    </row>
    <row r="213" s="2" customFormat="1" ht="16.5" customHeight="1">
      <c r="A213" s="37"/>
      <c r="B213" s="38"/>
      <c r="C213" s="175" t="s">
        <v>292</v>
      </c>
      <c r="D213" s="175" t="s">
        <v>130</v>
      </c>
      <c r="E213" s="176" t="s">
        <v>502</v>
      </c>
      <c r="F213" s="177" t="s">
        <v>503</v>
      </c>
      <c r="G213" s="178" t="s">
        <v>237</v>
      </c>
      <c r="H213" s="179">
        <v>68.590000000000003</v>
      </c>
      <c r="I213" s="180"/>
      <c r="J213" s="181">
        <f>ROUND(I213*H213,2)</f>
        <v>0</v>
      </c>
      <c r="K213" s="177" t="s">
        <v>134</v>
      </c>
      <c r="L213" s="43"/>
      <c r="M213" s="182" t="s">
        <v>19</v>
      </c>
      <c r="N213" s="183" t="s">
        <v>43</v>
      </c>
      <c r="O213" s="83"/>
      <c r="P213" s="184">
        <f>O213*H213</f>
        <v>0</v>
      </c>
      <c r="Q213" s="184">
        <v>0</v>
      </c>
      <c r="R213" s="184">
        <f>Q213*H213</f>
        <v>0</v>
      </c>
      <c r="S213" s="184">
        <v>0</v>
      </c>
      <c r="T213" s="185">
        <f>S213*H213</f>
        <v>0</v>
      </c>
      <c r="U213" s="37"/>
      <c r="V213" s="37"/>
      <c r="W213" s="37"/>
      <c r="X213" s="37"/>
      <c r="Y213" s="37"/>
      <c r="Z213" s="37"/>
      <c r="AA213" s="37"/>
      <c r="AB213" s="37"/>
      <c r="AC213" s="37"/>
      <c r="AD213" s="37"/>
      <c r="AE213" s="37"/>
      <c r="AR213" s="186" t="s">
        <v>135</v>
      </c>
      <c r="AT213" s="186" t="s">
        <v>130</v>
      </c>
      <c r="AU213" s="186" t="s">
        <v>72</v>
      </c>
      <c r="AY213" s="16" t="s">
        <v>136</v>
      </c>
      <c r="BE213" s="187">
        <f>IF(N213="základní",J213,0)</f>
        <v>0</v>
      </c>
      <c r="BF213" s="187">
        <f>IF(N213="snížená",J213,0)</f>
        <v>0</v>
      </c>
      <c r="BG213" s="187">
        <f>IF(N213="zákl. přenesená",J213,0)</f>
        <v>0</v>
      </c>
      <c r="BH213" s="187">
        <f>IF(N213="sníž. přenesená",J213,0)</f>
        <v>0</v>
      </c>
      <c r="BI213" s="187">
        <f>IF(N213="nulová",J213,0)</f>
        <v>0</v>
      </c>
      <c r="BJ213" s="16" t="s">
        <v>80</v>
      </c>
      <c r="BK213" s="187">
        <f>ROUND(I213*H213,2)</f>
        <v>0</v>
      </c>
      <c r="BL213" s="16" t="s">
        <v>135</v>
      </c>
      <c r="BM213" s="186" t="s">
        <v>295</v>
      </c>
    </row>
    <row r="214" s="10" customFormat="1">
      <c r="A214" s="10"/>
      <c r="B214" s="188"/>
      <c r="C214" s="189"/>
      <c r="D214" s="190" t="s">
        <v>137</v>
      </c>
      <c r="E214" s="191" t="s">
        <v>19</v>
      </c>
      <c r="F214" s="192" t="s">
        <v>853</v>
      </c>
      <c r="G214" s="189"/>
      <c r="H214" s="191" t="s">
        <v>19</v>
      </c>
      <c r="I214" s="193"/>
      <c r="J214" s="189"/>
      <c r="K214" s="189"/>
      <c r="L214" s="194"/>
      <c r="M214" s="195"/>
      <c r="N214" s="196"/>
      <c r="O214" s="196"/>
      <c r="P214" s="196"/>
      <c r="Q214" s="196"/>
      <c r="R214" s="196"/>
      <c r="S214" s="196"/>
      <c r="T214" s="197"/>
      <c r="U214" s="10"/>
      <c r="V214" s="10"/>
      <c r="W214" s="10"/>
      <c r="X214" s="10"/>
      <c r="Y214" s="10"/>
      <c r="Z214" s="10"/>
      <c r="AA214" s="10"/>
      <c r="AB214" s="10"/>
      <c r="AC214" s="10"/>
      <c r="AD214" s="10"/>
      <c r="AE214" s="10"/>
      <c r="AT214" s="198" t="s">
        <v>137</v>
      </c>
      <c r="AU214" s="198" t="s">
        <v>72</v>
      </c>
      <c r="AV214" s="10" t="s">
        <v>80</v>
      </c>
      <c r="AW214" s="10" t="s">
        <v>33</v>
      </c>
      <c r="AX214" s="10" t="s">
        <v>72</v>
      </c>
      <c r="AY214" s="198" t="s">
        <v>136</v>
      </c>
    </row>
    <row r="215" s="10" customFormat="1">
      <c r="A215" s="10"/>
      <c r="B215" s="188"/>
      <c r="C215" s="189"/>
      <c r="D215" s="190" t="s">
        <v>137</v>
      </c>
      <c r="E215" s="191" t="s">
        <v>19</v>
      </c>
      <c r="F215" s="192" t="s">
        <v>854</v>
      </c>
      <c r="G215" s="189"/>
      <c r="H215" s="191" t="s">
        <v>19</v>
      </c>
      <c r="I215" s="193"/>
      <c r="J215" s="189"/>
      <c r="K215" s="189"/>
      <c r="L215" s="194"/>
      <c r="M215" s="195"/>
      <c r="N215" s="196"/>
      <c r="O215" s="196"/>
      <c r="P215" s="196"/>
      <c r="Q215" s="196"/>
      <c r="R215" s="196"/>
      <c r="S215" s="196"/>
      <c r="T215" s="197"/>
      <c r="U215" s="10"/>
      <c r="V215" s="10"/>
      <c r="W215" s="10"/>
      <c r="X215" s="10"/>
      <c r="Y215" s="10"/>
      <c r="Z215" s="10"/>
      <c r="AA215" s="10"/>
      <c r="AB215" s="10"/>
      <c r="AC215" s="10"/>
      <c r="AD215" s="10"/>
      <c r="AE215" s="10"/>
      <c r="AT215" s="198" t="s">
        <v>137</v>
      </c>
      <c r="AU215" s="198" t="s">
        <v>72</v>
      </c>
      <c r="AV215" s="10" t="s">
        <v>80</v>
      </c>
      <c r="AW215" s="10" t="s">
        <v>33</v>
      </c>
      <c r="AX215" s="10" t="s">
        <v>72</v>
      </c>
      <c r="AY215" s="198" t="s">
        <v>136</v>
      </c>
    </row>
    <row r="216" s="10" customFormat="1">
      <c r="A216" s="10"/>
      <c r="B216" s="188"/>
      <c r="C216" s="189"/>
      <c r="D216" s="190" t="s">
        <v>137</v>
      </c>
      <c r="E216" s="191" t="s">
        <v>19</v>
      </c>
      <c r="F216" s="192" t="s">
        <v>855</v>
      </c>
      <c r="G216" s="189"/>
      <c r="H216" s="191" t="s">
        <v>19</v>
      </c>
      <c r="I216" s="193"/>
      <c r="J216" s="189"/>
      <c r="K216" s="189"/>
      <c r="L216" s="194"/>
      <c r="M216" s="195"/>
      <c r="N216" s="196"/>
      <c r="O216" s="196"/>
      <c r="P216" s="196"/>
      <c r="Q216" s="196"/>
      <c r="R216" s="196"/>
      <c r="S216" s="196"/>
      <c r="T216" s="197"/>
      <c r="U216" s="10"/>
      <c r="V216" s="10"/>
      <c r="W216" s="10"/>
      <c r="X216" s="10"/>
      <c r="Y216" s="10"/>
      <c r="Z216" s="10"/>
      <c r="AA216" s="10"/>
      <c r="AB216" s="10"/>
      <c r="AC216" s="10"/>
      <c r="AD216" s="10"/>
      <c r="AE216" s="10"/>
      <c r="AT216" s="198" t="s">
        <v>137</v>
      </c>
      <c r="AU216" s="198" t="s">
        <v>72</v>
      </c>
      <c r="AV216" s="10" t="s">
        <v>80</v>
      </c>
      <c r="AW216" s="10" t="s">
        <v>33</v>
      </c>
      <c r="AX216" s="10" t="s">
        <v>72</v>
      </c>
      <c r="AY216" s="198" t="s">
        <v>136</v>
      </c>
    </row>
    <row r="217" s="11" customFormat="1">
      <c r="A217" s="11"/>
      <c r="B217" s="199"/>
      <c r="C217" s="200"/>
      <c r="D217" s="190" t="s">
        <v>137</v>
      </c>
      <c r="E217" s="201" t="s">
        <v>19</v>
      </c>
      <c r="F217" s="202" t="s">
        <v>856</v>
      </c>
      <c r="G217" s="200"/>
      <c r="H217" s="203">
        <v>68.590000000000003</v>
      </c>
      <c r="I217" s="204"/>
      <c r="J217" s="200"/>
      <c r="K217" s="200"/>
      <c r="L217" s="205"/>
      <c r="M217" s="206"/>
      <c r="N217" s="207"/>
      <c r="O217" s="207"/>
      <c r="P217" s="207"/>
      <c r="Q217" s="207"/>
      <c r="R217" s="207"/>
      <c r="S217" s="207"/>
      <c r="T217" s="208"/>
      <c r="U217" s="11"/>
      <c r="V217" s="11"/>
      <c r="W217" s="11"/>
      <c r="X217" s="11"/>
      <c r="Y217" s="11"/>
      <c r="Z217" s="11"/>
      <c r="AA217" s="11"/>
      <c r="AB217" s="11"/>
      <c r="AC217" s="11"/>
      <c r="AD217" s="11"/>
      <c r="AE217" s="11"/>
      <c r="AT217" s="209" t="s">
        <v>137</v>
      </c>
      <c r="AU217" s="209" t="s">
        <v>72</v>
      </c>
      <c r="AV217" s="11" t="s">
        <v>82</v>
      </c>
      <c r="AW217" s="11" t="s">
        <v>33</v>
      </c>
      <c r="AX217" s="11" t="s">
        <v>72</v>
      </c>
      <c r="AY217" s="209" t="s">
        <v>136</v>
      </c>
    </row>
    <row r="218" s="12" customFormat="1">
      <c r="A218" s="12"/>
      <c r="B218" s="210"/>
      <c r="C218" s="211"/>
      <c r="D218" s="190" t="s">
        <v>137</v>
      </c>
      <c r="E218" s="212" t="s">
        <v>19</v>
      </c>
      <c r="F218" s="213" t="s">
        <v>140</v>
      </c>
      <c r="G218" s="211"/>
      <c r="H218" s="214">
        <v>68.590000000000003</v>
      </c>
      <c r="I218" s="215"/>
      <c r="J218" s="211"/>
      <c r="K218" s="211"/>
      <c r="L218" s="216"/>
      <c r="M218" s="217"/>
      <c r="N218" s="218"/>
      <c r="O218" s="218"/>
      <c r="P218" s="218"/>
      <c r="Q218" s="218"/>
      <c r="R218" s="218"/>
      <c r="S218" s="218"/>
      <c r="T218" s="219"/>
      <c r="U218" s="12"/>
      <c r="V218" s="12"/>
      <c r="W218" s="12"/>
      <c r="X218" s="12"/>
      <c r="Y218" s="12"/>
      <c r="Z218" s="12"/>
      <c r="AA218" s="12"/>
      <c r="AB218" s="12"/>
      <c r="AC218" s="12"/>
      <c r="AD218" s="12"/>
      <c r="AE218" s="12"/>
      <c r="AT218" s="220" t="s">
        <v>137</v>
      </c>
      <c r="AU218" s="220" t="s">
        <v>72</v>
      </c>
      <c r="AV218" s="12" t="s">
        <v>135</v>
      </c>
      <c r="AW218" s="12" t="s">
        <v>33</v>
      </c>
      <c r="AX218" s="12" t="s">
        <v>80</v>
      </c>
      <c r="AY218" s="220" t="s">
        <v>136</v>
      </c>
    </row>
    <row r="219" s="2" customFormat="1" ht="16.5" customHeight="1">
      <c r="A219" s="37"/>
      <c r="B219" s="38"/>
      <c r="C219" s="175" t="s">
        <v>214</v>
      </c>
      <c r="D219" s="175" t="s">
        <v>130</v>
      </c>
      <c r="E219" s="176" t="s">
        <v>514</v>
      </c>
      <c r="F219" s="177" t="s">
        <v>515</v>
      </c>
      <c r="G219" s="178" t="s">
        <v>149</v>
      </c>
      <c r="H219" s="179">
        <v>2.1899999999999999</v>
      </c>
      <c r="I219" s="180"/>
      <c r="J219" s="181">
        <f>ROUND(I219*H219,2)</f>
        <v>0</v>
      </c>
      <c r="K219" s="177" t="s">
        <v>134</v>
      </c>
      <c r="L219" s="43"/>
      <c r="M219" s="182" t="s">
        <v>19</v>
      </c>
      <c r="N219" s="183" t="s">
        <v>43</v>
      </c>
      <c r="O219" s="83"/>
      <c r="P219" s="184">
        <f>O219*H219</f>
        <v>0</v>
      </c>
      <c r="Q219" s="184">
        <v>0</v>
      </c>
      <c r="R219" s="184">
        <f>Q219*H219</f>
        <v>0</v>
      </c>
      <c r="S219" s="184">
        <v>0</v>
      </c>
      <c r="T219" s="185">
        <f>S219*H219</f>
        <v>0</v>
      </c>
      <c r="U219" s="37"/>
      <c r="V219" s="37"/>
      <c r="W219" s="37"/>
      <c r="X219" s="37"/>
      <c r="Y219" s="37"/>
      <c r="Z219" s="37"/>
      <c r="AA219" s="37"/>
      <c r="AB219" s="37"/>
      <c r="AC219" s="37"/>
      <c r="AD219" s="37"/>
      <c r="AE219" s="37"/>
      <c r="AR219" s="186" t="s">
        <v>135</v>
      </c>
      <c r="AT219" s="186" t="s">
        <v>130</v>
      </c>
      <c r="AU219" s="186" t="s">
        <v>72</v>
      </c>
      <c r="AY219" s="16" t="s">
        <v>136</v>
      </c>
      <c r="BE219" s="187">
        <f>IF(N219="základní",J219,0)</f>
        <v>0</v>
      </c>
      <c r="BF219" s="187">
        <f>IF(N219="snížená",J219,0)</f>
        <v>0</v>
      </c>
      <c r="BG219" s="187">
        <f>IF(N219="zákl. přenesená",J219,0)</f>
        <v>0</v>
      </c>
      <c r="BH219" s="187">
        <f>IF(N219="sníž. přenesená",J219,0)</f>
        <v>0</v>
      </c>
      <c r="BI219" s="187">
        <f>IF(N219="nulová",J219,0)</f>
        <v>0</v>
      </c>
      <c r="BJ219" s="16" t="s">
        <v>80</v>
      </c>
      <c r="BK219" s="187">
        <f>ROUND(I219*H219,2)</f>
        <v>0</v>
      </c>
      <c r="BL219" s="16" t="s">
        <v>135</v>
      </c>
      <c r="BM219" s="186" t="s">
        <v>298</v>
      </c>
    </row>
    <row r="220" s="10" customFormat="1">
      <c r="A220" s="10"/>
      <c r="B220" s="188"/>
      <c r="C220" s="189"/>
      <c r="D220" s="190" t="s">
        <v>137</v>
      </c>
      <c r="E220" s="191" t="s">
        <v>19</v>
      </c>
      <c r="F220" s="192" t="s">
        <v>857</v>
      </c>
      <c r="G220" s="189"/>
      <c r="H220" s="191" t="s">
        <v>19</v>
      </c>
      <c r="I220" s="193"/>
      <c r="J220" s="189"/>
      <c r="K220" s="189"/>
      <c r="L220" s="194"/>
      <c r="M220" s="195"/>
      <c r="N220" s="196"/>
      <c r="O220" s="196"/>
      <c r="P220" s="196"/>
      <c r="Q220" s="196"/>
      <c r="R220" s="196"/>
      <c r="S220" s="196"/>
      <c r="T220" s="197"/>
      <c r="U220" s="10"/>
      <c r="V220" s="10"/>
      <c r="W220" s="10"/>
      <c r="X220" s="10"/>
      <c r="Y220" s="10"/>
      <c r="Z220" s="10"/>
      <c r="AA220" s="10"/>
      <c r="AB220" s="10"/>
      <c r="AC220" s="10"/>
      <c r="AD220" s="10"/>
      <c r="AE220" s="10"/>
      <c r="AT220" s="198" t="s">
        <v>137</v>
      </c>
      <c r="AU220" s="198" t="s">
        <v>72</v>
      </c>
      <c r="AV220" s="10" t="s">
        <v>80</v>
      </c>
      <c r="AW220" s="10" t="s">
        <v>33</v>
      </c>
      <c r="AX220" s="10" t="s">
        <v>72</v>
      </c>
      <c r="AY220" s="198" t="s">
        <v>136</v>
      </c>
    </row>
    <row r="221" s="10" customFormat="1">
      <c r="A221" s="10"/>
      <c r="B221" s="188"/>
      <c r="C221" s="189"/>
      <c r="D221" s="190" t="s">
        <v>137</v>
      </c>
      <c r="E221" s="191" t="s">
        <v>19</v>
      </c>
      <c r="F221" s="192" t="s">
        <v>858</v>
      </c>
      <c r="G221" s="189"/>
      <c r="H221" s="191" t="s">
        <v>19</v>
      </c>
      <c r="I221" s="193"/>
      <c r="J221" s="189"/>
      <c r="K221" s="189"/>
      <c r="L221" s="194"/>
      <c r="M221" s="195"/>
      <c r="N221" s="196"/>
      <c r="O221" s="196"/>
      <c r="P221" s="196"/>
      <c r="Q221" s="196"/>
      <c r="R221" s="196"/>
      <c r="S221" s="196"/>
      <c r="T221" s="197"/>
      <c r="U221" s="10"/>
      <c r="V221" s="10"/>
      <c r="W221" s="10"/>
      <c r="X221" s="10"/>
      <c r="Y221" s="10"/>
      <c r="Z221" s="10"/>
      <c r="AA221" s="10"/>
      <c r="AB221" s="10"/>
      <c r="AC221" s="10"/>
      <c r="AD221" s="10"/>
      <c r="AE221" s="10"/>
      <c r="AT221" s="198" t="s">
        <v>137</v>
      </c>
      <c r="AU221" s="198" t="s">
        <v>72</v>
      </c>
      <c r="AV221" s="10" t="s">
        <v>80</v>
      </c>
      <c r="AW221" s="10" t="s">
        <v>33</v>
      </c>
      <c r="AX221" s="10" t="s">
        <v>72</v>
      </c>
      <c r="AY221" s="198" t="s">
        <v>136</v>
      </c>
    </row>
    <row r="222" s="11" customFormat="1">
      <c r="A222" s="11"/>
      <c r="B222" s="199"/>
      <c r="C222" s="200"/>
      <c r="D222" s="190" t="s">
        <v>137</v>
      </c>
      <c r="E222" s="201" t="s">
        <v>19</v>
      </c>
      <c r="F222" s="202" t="s">
        <v>859</v>
      </c>
      <c r="G222" s="200"/>
      <c r="H222" s="203">
        <v>2.1899999999999999</v>
      </c>
      <c r="I222" s="204"/>
      <c r="J222" s="200"/>
      <c r="K222" s="200"/>
      <c r="L222" s="205"/>
      <c r="M222" s="206"/>
      <c r="N222" s="207"/>
      <c r="O222" s="207"/>
      <c r="P222" s="207"/>
      <c r="Q222" s="207"/>
      <c r="R222" s="207"/>
      <c r="S222" s="207"/>
      <c r="T222" s="208"/>
      <c r="U222" s="11"/>
      <c r="V222" s="11"/>
      <c r="W222" s="11"/>
      <c r="X222" s="11"/>
      <c r="Y222" s="11"/>
      <c r="Z222" s="11"/>
      <c r="AA222" s="11"/>
      <c r="AB222" s="11"/>
      <c r="AC222" s="11"/>
      <c r="AD222" s="11"/>
      <c r="AE222" s="11"/>
      <c r="AT222" s="209" t="s">
        <v>137</v>
      </c>
      <c r="AU222" s="209" t="s">
        <v>72</v>
      </c>
      <c r="AV222" s="11" t="s">
        <v>82</v>
      </c>
      <c r="AW222" s="11" t="s">
        <v>33</v>
      </c>
      <c r="AX222" s="11" t="s">
        <v>72</v>
      </c>
      <c r="AY222" s="209" t="s">
        <v>136</v>
      </c>
    </row>
    <row r="223" s="12" customFormat="1">
      <c r="A223" s="12"/>
      <c r="B223" s="210"/>
      <c r="C223" s="211"/>
      <c r="D223" s="190" t="s">
        <v>137</v>
      </c>
      <c r="E223" s="212" t="s">
        <v>19</v>
      </c>
      <c r="F223" s="213" t="s">
        <v>140</v>
      </c>
      <c r="G223" s="211"/>
      <c r="H223" s="214">
        <v>2.1899999999999999</v>
      </c>
      <c r="I223" s="215"/>
      <c r="J223" s="211"/>
      <c r="K223" s="211"/>
      <c r="L223" s="216"/>
      <c r="M223" s="217"/>
      <c r="N223" s="218"/>
      <c r="O223" s="218"/>
      <c r="P223" s="218"/>
      <c r="Q223" s="218"/>
      <c r="R223" s="218"/>
      <c r="S223" s="218"/>
      <c r="T223" s="219"/>
      <c r="U223" s="12"/>
      <c r="V223" s="12"/>
      <c r="W223" s="12"/>
      <c r="X223" s="12"/>
      <c r="Y223" s="12"/>
      <c r="Z223" s="12"/>
      <c r="AA223" s="12"/>
      <c r="AB223" s="12"/>
      <c r="AC223" s="12"/>
      <c r="AD223" s="12"/>
      <c r="AE223" s="12"/>
      <c r="AT223" s="220" t="s">
        <v>137</v>
      </c>
      <c r="AU223" s="220" t="s">
        <v>72</v>
      </c>
      <c r="AV223" s="12" t="s">
        <v>135</v>
      </c>
      <c r="AW223" s="12" t="s">
        <v>33</v>
      </c>
      <c r="AX223" s="12" t="s">
        <v>80</v>
      </c>
      <c r="AY223" s="220" t="s">
        <v>136</v>
      </c>
    </row>
    <row r="224" s="2" customFormat="1" ht="16.5" customHeight="1">
      <c r="A224" s="37"/>
      <c r="B224" s="38"/>
      <c r="C224" s="175" t="s">
        <v>300</v>
      </c>
      <c r="D224" s="175" t="s">
        <v>130</v>
      </c>
      <c r="E224" s="176" t="s">
        <v>241</v>
      </c>
      <c r="F224" s="177" t="s">
        <v>242</v>
      </c>
      <c r="G224" s="178" t="s">
        <v>243</v>
      </c>
      <c r="H224" s="179">
        <v>48</v>
      </c>
      <c r="I224" s="180"/>
      <c r="J224" s="181">
        <f>ROUND(I224*H224,2)</f>
        <v>0</v>
      </c>
      <c r="K224" s="177" t="s">
        <v>134</v>
      </c>
      <c r="L224" s="43"/>
      <c r="M224" s="182" t="s">
        <v>19</v>
      </c>
      <c r="N224" s="183" t="s">
        <v>43</v>
      </c>
      <c r="O224" s="83"/>
      <c r="P224" s="184">
        <f>O224*H224</f>
        <v>0</v>
      </c>
      <c r="Q224" s="184">
        <v>0</v>
      </c>
      <c r="R224" s="184">
        <f>Q224*H224</f>
        <v>0</v>
      </c>
      <c r="S224" s="184">
        <v>0</v>
      </c>
      <c r="T224" s="185">
        <f>S224*H224</f>
        <v>0</v>
      </c>
      <c r="U224" s="37"/>
      <c r="V224" s="37"/>
      <c r="W224" s="37"/>
      <c r="X224" s="37"/>
      <c r="Y224" s="37"/>
      <c r="Z224" s="37"/>
      <c r="AA224" s="37"/>
      <c r="AB224" s="37"/>
      <c r="AC224" s="37"/>
      <c r="AD224" s="37"/>
      <c r="AE224" s="37"/>
      <c r="AR224" s="186" t="s">
        <v>135</v>
      </c>
      <c r="AT224" s="186" t="s">
        <v>130</v>
      </c>
      <c r="AU224" s="186" t="s">
        <v>72</v>
      </c>
      <c r="AY224" s="16" t="s">
        <v>136</v>
      </c>
      <c r="BE224" s="187">
        <f>IF(N224="základní",J224,0)</f>
        <v>0</v>
      </c>
      <c r="BF224" s="187">
        <f>IF(N224="snížená",J224,0)</f>
        <v>0</v>
      </c>
      <c r="BG224" s="187">
        <f>IF(N224="zákl. přenesená",J224,0)</f>
        <v>0</v>
      </c>
      <c r="BH224" s="187">
        <f>IF(N224="sníž. přenesená",J224,0)</f>
        <v>0</v>
      </c>
      <c r="BI224" s="187">
        <f>IF(N224="nulová",J224,0)</f>
        <v>0</v>
      </c>
      <c r="BJ224" s="16" t="s">
        <v>80</v>
      </c>
      <c r="BK224" s="187">
        <f>ROUND(I224*H224,2)</f>
        <v>0</v>
      </c>
      <c r="BL224" s="16" t="s">
        <v>135</v>
      </c>
      <c r="BM224" s="186" t="s">
        <v>301</v>
      </c>
    </row>
    <row r="225" s="11" customFormat="1">
      <c r="A225" s="11"/>
      <c r="B225" s="199"/>
      <c r="C225" s="200"/>
      <c r="D225" s="190" t="s">
        <v>137</v>
      </c>
      <c r="E225" s="201" t="s">
        <v>19</v>
      </c>
      <c r="F225" s="202" t="s">
        <v>860</v>
      </c>
      <c r="G225" s="200"/>
      <c r="H225" s="203">
        <v>48</v>
      </c>
      <c r="I225" s="204"/>
      <c r="J225" s="200"/>
      <c r="K225" s="200"/>
      <c r="L225" s="205"/>
      <c r="M225" s="206"/>
      <c r="N225" s="207"/>
      <c r="O225" s="207"/>
      <c r="P225" s="207"/>
      <c r="Q225" s="207"/>
      <c r="R225" s="207"/>
      <c r="S225" s="207"/>
      <c r="T225" s="208"/>
      <c r="U225" s="11"/>
      <c r="V225" s="11"/>
      <c r="W225" s="11"/>
      <c r="X225" s="11"/>
      <c r="Y225" s="11"/>
      <c r="Z225" s="11"/>
      <c r="AA225" s="11"/>
      <c r="AB225" s="11"/>
      <c r="AC225" s="11"/>
      <c r="AD225" s="11"/>
      <c r="AE225" s="11"/>
      <c r="AT225" s="209" t="s">
        <v>137</v>
      </c>
      <c r="AU225" s="209" t="s">
        <v>72</v>
      </c>
      <c r="AV225" s="11" t="s">
        <v>82</v>
      </c>
      <c r="AW225" s="11" t="s">
        <v>33</v>
      </c>
      <c r="AX225" s="11" t="s">
        <v>72</v>
      </c>
      <c r="AY225" s="209" t="s">
        <v>136</v>
      </c>
    </row>
    <row r="226" s="12" customFormat="1">
      <c r="A226" s="12"/>
      <c r="B226" s="210"/>
      <c r="C226" s="211"/>
      <c r="D226" s="190" t="s">
        <v>137</v>
      </c>
      <c r="E226" s="212" t="s">
        <v>19</v>
      </c>
      <c r="F226" s="213" t="s">
        <v>140</v>
      </c>
      <c r="G226" s="211"/>
      <c r="H226" s="214">
        <v>48</v>
      </c>
      <c r="I226" s="215"/>
      <c r="J226" s="211"/>
      <c r="K226" s="211"/>
      <c r="L226" s="216"/>
      <c r="M226" s="217"/>
      <c r="N226" s="218"/>
      <c r="O226" s="218"/>
      <c r="P226" s="218"/>
      <c r="Q226" s="218"/>
      <c r="R226" s="218"/>
      <c r="S226" s="218"/>
      <c r="T226" s="219"/>
      <c r="U226" s="12"/>
      <c r="V226" s="12"/>
      <c r="W226" s="12"/>
      <c r="X226" s="12"/>
      <c r="Y226" s="12"/>
      <c r="Z226" s="12"/>
      <c r="AA226" s="12"/>
      <c r="AB226" s="12"/>
      <c r="AC226" s="12"/>
      <c r="AD226" s="12"/>
      <c r="AE226" s="12"/>
      <c r="AT226" s="220" t="s">
        <v>137</v>
      </c>
      <c r="AU226" s="220" t="s">
        <v>72</v>
      </c>
      <c r="AV226" s="12" t="s">
        <v>135</v>
      </c>
      <c r="AW226" s="12" t="s">
        <v>33</v>
      </c>
      <c r="AX226" s="12" t="s">
        <v>80</v>
      </c>
      <c r="AY226" s="220" t="s">
        <v>136</v>
      </c>
    </row>
    <row r="227" s="2" customFormat="1" ht="16.5" customHeight="1">
      <c r="A227" s="37"/>
      <c r="B227" s="38"/>
      <c r="C227" s="175" t="s">
        <v>219</v>
      </c>
      <c r="D227" s="175" t="s">
        <v>130</v>
      </c>
      <c r="E227" s="176" t="s">
        <v>247</v>
      </c>
      <c r="F227" s="177" t="s">
        <v>248</v>
      </c>
      <c r="G227" s="178" t="s">
        <v>243</v>
      </c>
      <c r="H227" s="179">
        <v>4</v>
      </c>
      <c r="I227" s="180"/>
      <c r="J227" s="181">
        <f>ROUND(I227*H227,2)</f>
        <v>0</v>
      </c>
      <c r="K227" s="177" t="s">
        <v>134</v>
      </c>
      <c r="L227" s="43"/>
      <c r="M227" s="182" t="s">
        <v>19</v>
      </c>
      <c r="N227" s="183" t="s">
        <v>43</v>
      </c>
      <c r="O227" s="83"/>
      <c r="P227" s="184">
        <f>O227*H227</f>
        <v>0</v>
      </c>
      <c r="Q227" s="184">
        <v>0</v>
      </c>
      <c r="R227" s="184">
        <f>Q227*H227</f>
        <v>0</v>
      </c>
      <c r="S227" s="184">
        <v>0</v>
      </c>
      <c r="T227" s="185">
        <f>S227*H227</f>
        <v>0</v>
      </c>
      <c r="U227" s="37"/>
      <c r="V227" s="37"/>
      <c r="W227" s="37"/>
      <c r="X227" s="37"/>
      <c r="Y227" s="37"/>
      <c r="Z227" s="37"/>
      <c r="AA227" s="37"/>
      <c r="AB227" s="37"/>
      <c r="AC227" s="37"/>
      <c r="AD227" s="37"/>
      <c r="AE227" s="37"/>
      <c r="AR227" s="186" t="s">
        <v>135</v>
      </c>
      <c r="AT227" s="186" t="s">
        <v>130</v>
      </c>
      <c r="AU227" s="186" t="s">
        <v>72</v>
      </c>
      <c r="AY227" s="16" t="s">
        <v>136</v>
      </c>
      <c r="BE227" s="187">
        <f>IF(N227="základní",J227,0)</f>
        <v>0</v>
      </c>
      <c r="BF227" s="187">
        <f>IF(N227="snížená",J227,0)</f>
        <v>0</v>
      </c>
      <c r="BG227" s="187">
        <f>IF(N227="zákl. přenesená",J227,0)</f>
        <v>0</v>
      </c>
      <c r="BH227" s="187">
        <f>IF(N227="sníž. přenesená",J227,0)</f>
        <v>0</v>
      </c>
      <c r="BI227" s="187">
        <f>IF(N227="nulová",J227,0)</f>
        <v>0</v>
      </c>
      <c r="BJ227" s="16" t="s">
        <v>80</v>
      </c>
      <c r="BK227" s="187">
        <f>ROUND(I227*H227,2)</f>
        <v>0</v>
      </c>
      <c r="BL227" s="16" t="s">
        <v>135</v>
      </c>
      <c r="BM227" s="186" t="s">
        <v>304</v>
      </c>
    </row>
    <row r="228" s="11" customFormat="1">
      <c r="A228" s="11"/>
      <c r="B228" s="199"/>
      <c r="C228" s="200"/>
      <c r="D228" s="190" t="s">
        <v>137</v>
      </c>
      <c r="E228" s="201" t="s">
        <v>19</v>
      </c>
      <c r="F228" s="202" t="s">
        <v>753</v>
      </c>
      <c r="G228" s="200"/>
      <c r="H228" s="203">
        <v>4</v>
      </c>
      <c r="I228" s="204"/>
      <c r="J228" s="200"/>
      <c r="K228" s="200"/>
      <c r="L228" s="205"/>
      <c r="M228" s="206"/>
      <c r="N228" s="207"/>
      <c r="O228" s="207"/>
      <c r="P228" s="207"/>
      <c r="Q228" s="207"/>
      <c r="R228" s="207"/>
      <c r="S228" s="207"/>
      <c r="T228" s="208"/>
      <c r="U228" s="11"/>
      <c r="V228" s="11"/>
      <c r="W228" s="11"/>
      <c r="X228" s="11"/>
      <c r="Y228" s="11"/>
      <c r="Z228" s="11"/>
      <c r="AA228" s="11"/>
      <c r="AB228" s="11"/>
      <c r="AC228" s="11"/>
      <c r="AD228" s="11"/>
      <c r="AE228" s="11"/>
      <c r="AT228" s="209" t="s">
        <v>137</v>
      </c>
      <c r="AU228" s="209" t="s">
        <v>72</v>
      </c>
      <c r="AV228" s="11" t="s">
        <v>82</v>
      </c>
      <c r="AW228" s="11" t="s">
        <v>33</v>
      </c>
      <c r="AX228" s="11" t="s">
        <v>72</v>
      </c>
      <c r="AY228" s="209" t="s">
        <v>136</v>
      </c>
    </row>
    <row r="229" s="12" customFormat="1">
      <c r="A229" s="12"/>
      <c r="B229" s="210"/>
      <c r="C229" s="211"/>
      <c r="D229" s="190" t="s">
        <v>137</v>
      </c>
      <c r="E229" s="212" t="s">
        <v>19</v>
      </c>
      <c r="F229" s="213" t="s">
        <v>140</v>
      </c>
      <c r="G229" s="211"/>
      <c r="H229" s="214">
        <v>4</v>
      </c>
      <c r="I229" s="215"/>
      <c r="J229" s="211"/>
      <c r="K229" s="211"/>
      <c r="L229" s="216"/>
      <c r="M229" s="217"/>
      <c r="N229" s="218"/>
      <c r="O229" s="218"/>
      <c r="P229" s="218"/>
      <c r="Q229" s="218"/>
      <c r="R229" s="218"/>
      <c r="S229" s="218"/>
      <c r="T229" s="219"/>
      <c r="U229" s="12"/>
      <c r="V229" s="12"/>
      <c r="W229" s="12"/>
      <c r="X229" s="12"/>
      <c r="Y229" s="12"/>
      <c r="Z229" s="12"/>
      <c r="AA229" s="12"/>
      <c r="AB229" s="12"/>
      <c r="AC229" s="12"/>
      <c r="AD229" s="12"/>
      <c r="AE229" s="12"/>
      <c r="AT229" s="220" t="s">
        <v>137</v>
      </c>
      <c r="AU229" s="220" t="s">
        <v>72</v>
      </c>
      <c r="AV229" s="12" t="s">
        <v>135</v>
      </c>
      <c r="AW229" s="12" t="s">
        <v>33</v>
      </c>
      <c r="AX229" s="12" t="s">
        <v>80</v>
      </c>
      <c r="AY229" s="220" t="s">
        <v>136</v>
      </c>
    </row>
    <row r="230" s="2" customFormat="1" ht="21.75" customHeight="1">
      <c r="A230" s="37"/>
      <c r="B230" s="38"/>
      <c r="C230" s="175" t="s">
        <v>306</v>
      </c>
      <c r="D230" s="175" t="s">
        <v>130</v>
      </c>
      <c r="E230" s="176" t="s">
        <v>251</v>
      </c>
      <c r="F230" s="177" t="s">
        <v>252</v>
      </c>
      <c r="G230" s="178" t="s">
        <v>237</v>
      </c>
      <c r="H230" s="179">
        <v>350</v>
      </c>
      <c r="I230" s="180"/>
      <c r="J230" s="181">
        <f>ROUND(I230*H230,2)</f>
        <v>0</v>
      </c>
      <c r="K230" s="177" t="s">
        <v>134</v>
      </c>
      <c r="L230" s="43"/>
      <c r="M230" s="182" t="s">
        <v>19</v>
      </c>
      <c r="N230" s="183" t="s">
        <v>43</v>
      </c>
      <c r="O230" s="83"/>
      <c r="P230" s="184">
        <f>O230*H230</f>
        <v>0</v>
      </c>
      <c r="Q230" s="184">
        <v>0</v>
      </c>
      <c r="R230" s="184">
        <f>Q230*H230</f>
        <v>0</v>
      </c>
      <c r="S230" s="184">
        <v>0</v>
      </c>
      <c r="T230" s="185">
        <f>S230*H230</f>
        <v>0</v>
      </c>
      <c r="U230" s="37"/>
      <c r="V230" s="37"/>
      <c r="W230" s="37"/>
      <c r="X230" s="37"/>
      <c r="Y230" s="37"/>
      <c r="Z230" s="37"/>
      <c r="AA230" s="37"/>
      <c r="AB230" s="37"/>
      <c r="AC230" s="37"/>
      <c r="AD230" s="37"/>
      <c r="AE230" s="37"/>
      <c r="AR230" s="186" t="s">
        <v>135</v>
      </c>
      <c r="AT230" s="186" t="s">
        <v>130</v>
      </c>
      <c r="AU230" s="186" t="s">
        <v>72</v>
      </c>
      <c r="AY230" s="16" t="s">
        <v>136</v>
      </c>
      <c r="BE230" s="187">
        <f>IF(N230="základní",J230,0)</f>
        <v>0</v>
      </c>
      <c r="BF230" s="187">
        <f>IF(N230="snížená",J230,0)</f>
        <v>0</v>
      </c>
      <c r="BG230" s="187">
        <f>IF(N230="zákl. přenesená",J230,0)</f>
        <v>0</v>
      </c>
      <c r="BH230" s="187">
        <f>IF(N230="sníž. přenesená",J230,0)</f>
        <v>0</v>
      </c>
      <c r="BI230" s="187">
        <f>IF(N230="nulová",J230,0)</f>
        <v>0</v>
      </c>
      <c r="BJ230" s="16" t="s">
        <v>80</v>
      </c>
      <c r="BK230" s="187">
        <f>ROUND(I230*H230,2)</f>
        <v>0</v>
      </c>
      <c r="BL230" s="16" t="s">
        <v>135</v>
      </c>
      <c r="BM230" s="186" t="s">
        <v>309</v>
      </c>
    </row>
    <row r="231" s="10" customFormat="1">
      <c r="A231" s="10"/>
      <c r="B231" s="188"/>
      <c r="C231" s="189"/>
      <c r="D231" s="190" t="s">
        <v>137</v>
      </c>
      <c r="E231" s="191" t="s">
        <v>19</v>
      </c>
      <c r="F231" s="192" t="s">
        <v>840</v>
      </c>
      <c r="G231" s="189"/>
      <c r="H231" s="191" t="s">
        <v>19</v>
      </c>
      <c r="I231" s="193"/>
      <c r="J231" s="189"/>
      <c r="K231" s="189"/>
      <c r="L231" s="194"/>
      <c r="M231" s="195"/>
      <c r="N231" s="196"/>
      <c r="O231" s="196"/>
      <c r="P231" s="196"/>
      <c r="Q231" s="196"/>
      <c r="R231" s="196"/>
      <c r="S231" s="196"/>
      <c r="T231" s="197"/>
      <c r="U231" s="10"/>
      <c r="V231" s="10"/>
      <c r="W231" s="10"/>
      <c r="X231" s="10"/>
      <c r="Y231" s="10"/>
      <c r="Z231" s="10"/>
      <c r="AA231" s="10"/>
      <c r="AB231" s="10"/>
      <c r="AC231" s="10"/>
      <c r="AD231" s="10"/>
      <c r="AE231" s="10"/>
      <c r="AT231" s="198" t="s">
        <v>137</v>
      </c>
      <c r="AU231" s="198" t="s">
        <v>72</v>
      </c>
      <c r="AV231" s="10" t="s">
        <v>80</v>
      </c>
      <c r="AW231" s="10" t="s">
        <v>33</v>
      </c>
      <c r="AX231" s="10" t="s">
        <v>72</v>
      </c>
      <c r="AY231" s="198" t="s">
        <v>136</v>
      </c>
    </row>
    <row r="232" s="10" customFormat="1">
      <c r="A232" s="10"/>
      <c r="B232" s="188"/>
      <c r="C232" s="189"/>
      <c r="D232" s="190" t="s">
        <v>137</v>
      </c>
      <c r="E232" s="191" t="s">
        <v>19</v>
      </c>
      <c r="F232" s="192" t="s">
        <v>841</v>
      </c>
      <c r="G232" s="189"/>
      <c r="H232" s="191" t="s">
        <v>19</v>
      </c>
      <c r="I232" s="193"/>
      <c r="J232" s="189"/>
      <c r="K232" s="189"/>
      <c r="L232" s="194"/>
      <c r="M232" s="195"/>
      <c r="N232" s="196"/>
      <c r="O232" s="196"/>
      <c r="P232" s="196"/>
      <c r="Q232" s="196"/>
      <c r="R232" s="196"/>
      <c r="S232" s="196"/>
      <c r="T232" s="197"/>
      <c r="U232" s="10"/>
      <c r="V232" s="10"/>
      <c r="W232" s="10"/>
      <c r="X232" s="10"/>
      <c r="Y232" s="10"/>
      <c r="Z232" s="10"/>
      <c r="AA232" s="10"/>
      <c r="AB232" s="10"/>
      <c r="AC232" s="10"/>
      <c r="AD232" s="10"/>
      <c r="AE232" s="10"/>
      <c r="AT232" s="198" t="s">
        <v>137</v>
      </c>
      <c r="AU232" s="198" t="s">
        <v>72</v>
      </c>
      <c r="AV232" s="10" t="s">
        <v>80</v>
      </c>
      <c r="AW232" s="10" t="s">
        <v>33</v>
      </c>
      <c r="AX232" s="10" t="s">
        <v>72</v>
      </c>
      <c r="AY232" s="198" t="s">
        <v>136</v>
      </c>
    </row>
    <row r="233" s="10" customFormat="1">
      <c r="A233" s="10"/>
      <c r="B233" s="188"/>
      <c r="C233" s="189"/>
      <c r="D233" s="190" t="s">
        <v>137</v>
      </c>
      <c r="E233" s="191" t="s">
        <v>19</v>
      </c>
      <c r="F233" s="192" t="s">
        <v>842</v>
      </c>
      <c r="G233" s="189"/>
      <c r="H233" s="191" t="s">
        <v>19</v>
      </c>
      <c r="I233" s="193"/>
      <c r="J233" s="189"/>
      <c r="K233" s="189"/>
      <c r="L233" s="194"/>
      <c r="M233" s="195"/>
      <c r="N233" s="196"/>
      <c r="O233" s="196"/>
      <c r="P233" s="196"/>
      <c r="Q233" s="196"/>
      <c r="R233" s="196"/>
      <c r="S233" s="196"/>
      <c r="T233" s="197"/>
      <c r="U233" s="10"/>
      <c r="V233" s="10"/>
      <c r="W233" s="10"/>
      <c r="X233" s="10"/>
      <c r="Y233" s="10"/>
      <c r="Z233" s="10"/>
      <c r="AA233" s="10"/>
      <c r="AB233" s="10"/>
      <c r="AC233" s="10"/>
      <c r="AD233" s="10"/>
      <c r="AE233" s="10"/>
      <c r="AT233" s="198" t="s">
        <v>137</v>
      </c>
      <c r="AU233" s="198" t="s">
        <v>72</v>
      </c>
      <c r="AV233" s="10" t="s">
        <v>80</v>
      </c>
      <c r="AW233" s="10" t="s">
        <v>33</v>
      </c>
      <c r="AX233" s="10" t="s">
        <v>72</v>
      </c>
      <c r="AY233" s="198" t="s">
        <v>136</v>
      </c>
    </row>
    <row r="234" s="10" customFormat="1">
      <c r="A234" s="10"/>
      <c r="B234" s="188"/>
      <c r="C234" s="189"/>
      <c r="D234" s="190" t="s">
        <v>137</v>
      </c>
      <c r="E234" s="191" t="s">
        <v>19</v>
      </c>
      <c r="F234" s="192" t="s">
        <v>861</v>
      </c>
      <c r="G234" s="189"/>
      <c r="H234" s="191" t="s">
        <v>19</v>
      </c>
      <c r="I234" s="193"/>
      <c r="J234" s="189"/>
      <c r="K234" s="189"/>
      <c r="L234" s="194"/>
      <c r="M234" s="195"/>
      <c r="N234" s="196"/>
      <c r="O234" s="196"/>
      <c r="P234" s="196"/>
      <c r="Q234" s="196"/>
      <c r="R234" s="196"/>
      <c r="S234" s="196"/>
      <c r="T234" s="197"/>
      <c r="U234" s="10"/>
      <c r="V234" s="10"/>
      <c r="W234" s="10"/>
      <c r="X234" s="10"/>
      <c r="Y234" s="10"/>
      <c r="Z234" s="10"/>
      <c r="AA234" s="10"/>
      <c r="AB234" s="10"/>
      <c r="AC234" s="10"/>
      <c r="AD234" s="10"/>
      <c r="AE234" s="10"/>
      <c r="AT234" s="198" t="s">
        <v>137</v>
      </c>
      <c r="AU234" s="198" t="s">
        <v>72</v>
      </c>
      <c r="AV234" s="10" t="s">
        <v>80</v>
      </c>
      <c r="AW234" s="10" t="s">
        <v>33</v>
      </c>
      <c r="AX234" s="10" t="s">
        <v>72</v>
      </c>
      <c r="AY234" s="198" t="s">
        <v>136</v>
      </c>
    </row>
    <row r="235" s="11" customFormat="1">
      <c r="A235" s="11"/>
      <c r="B235" s="199"/>
      <c r="C235" s="200"/>
      <c r="D235" s="190" t="s">
        <v>137</v>
      </c>
      <c r="E235" s="201" t="s">
        <v>19</v>
      </c>
      <c r="F235" s="202" t="s">
        <v>862</v>
      </c>
      <c r="G235" s="200"/>
      <c r="H235" s="203">
        <v>350</v>
      </c>
      <c r="I235" s="204"/>
      <c r="J235" s="200"/>
      <c r="K235" s="200"/>
      <c r="L235" s="205"/>
      <c r="M235" s="206"/>
      <c r="N235" s="207"/>
      <c r="O235" s="207"/>
      <c r="P235" s="207"/>
      <c r="Q235" s="207"/>
      <c r="R235" s="207"/>
      <c r="S235" s="207"/>
      <c r="T235" s="208"/>
      <c r="U235" s="11"/>
      <c r="V235" s="11"/>
      <c r="W235" s="11"/>
      <c r="X235" s="11"/>
      <c r="Y235" s="11"/>
      <c r="Z235" s="11"/>
      <c r="AA235" s="11"/>
      <c r="AB235" s="11"/>
      <c r="AC235" s="11"/>
      <c r="AD235" s="11"/>
      <c r="AE235" s="11"/>
      <c r="AT235" s="209" t="s">
        <v>137</v>
      </c>
      <c r="AU235" s="209" t="s">
        <v>72</v>
      </c>
      <c r="AV235" s="11" t="s">
        <v>82</v>
      </c>
      <c r="AW235" s="11" t="s">
        <v>33</v>
      </c>
      <c r="AX235" s="11" t="s">
        <v>72</v>
      </c>
      <c r="AY235" s="209" t="s">
        <v>136</v>
      </c>
    </row>
    <row r="236" s="12" customFormat="1">
      <c r="A236" s="12"/>
      <c r="B236" s="210"/>
      <c r="C236" s="211"/>
      <c r="D236" s="190" t="s">
        <v>137</v>
      </c>
      <c r="E236" s="212" t="s">
        <v>19</v>
      </c>
      <c r="F236" s="213" t="s">
        <v>140</v>
      </c>
      <c r="G236" s="211"/>
      <c r="H236" s="214">
        <v>350</v>
      </c>
      <c r="I236" s="215"/>
      <c r="J236" s="211"/>
      <c r="K236" s="211"/>
      <c r="L236" s="216"/>
      <c r="M236" s="217"/>
      <c r="N236" s="218"/>
      <c r="O236" s="218"/>
      <c r="P236" s="218"/>
      <c r="Q236" s="218"/>
      <c r="R236" s="218"/>
      <c r="S236" s="218"/>
      <c r="T236" s="219"/>
      <c r="U236" s="12"/>
      <c r="V236" s="12"/>
      <c r="W236" s="12"/>
      <c r="X236" s="12"/>
      <c r="Y236" s="12"/>
      <c r="Z236" s="12"/>
      <c r="AA236" s="12"/>
      <c r="AB236" s="12"/>
      <c r="AC236" s="12"/>
      <c r="AD236" s="12"/>
      <c r="AE236" s="12"/>
      <c r="AT236" s="220" t="s">
        <v>137</v>
      </c>
      <c r="AU236" s="220" t="s">
        <v>72</v>
      </c>
      <c r="AV236" s="12" t="s">
        <v>135</v>
      </c>
      <c r="AW236" s="12" t="s">
        <v>33</v>
      </c>
      <c r="AX236" s="12" t="s">
        <v>80</v>
      </c>
      <c r="AY236" s="220" t="s">
        <v>136</v>
      </c>
    </row>
    <row r="237" s="2" customFormat="1" ht="21.75" customHeight="1">
      <c r="A237" s="37"/>
      <c r="B237" s="38"/>
      <c r="C237" s="175" t="s">
        <v>228</v>
      </c>
      <c r="D237" s="175" t="s">
        <v>130</v>
      </c>
      <c r="E237" s="176" t="s">
        <v>256</v>
      </c>
      <c r="F237" s="177" t="s">
        <v>257</v>
      </c>
      <c r="G237" s="178" t="s">
        <v>237</v>
      </c>
      <c r="H237" s="179">
        <v>350</v>
      </c>
      <c r="I237" s="180"/>
      <c r="J237" s="181">
        <f>ROUND(I237*H237,2)</f>
        <v>0</v>
      </c>
      <c r="K237" s="177" t="s">
        <v>134</v>
      </c>
      <c r="L237" s="43"/>
      <c r="M237" s="182" t="s">
        <v>19</v>
      </c>
      <c r="N237" s="183" t="s">
        <v>43</v>
      </c>
      <c r="O237" s="83"/>
      <c r="P237" s="184">
        <f>O237*H237</f>
        <v>0</v>
      </c>
      <c r="Q237" s="184">
        <v>0</v>
      </c>
      <c r="R237" s="184">
        <f>Q237*H237</f>
        <v>0</v>
      </c>
      <c r="S237" s="184">
        <v>0</v>
      </c>
      <c r="T237" s="185">
        <f>S237*H237</f>
        <v>0</v>
      </c>
      <c r="U237" s="37"/>
      <c r="V237" s="37"/>
      <c r="W237" s="37"/>
      <c r="X237" s="37"/>
      <c r="Y237" s="37"/>
      <c r="Z237" s="37"/>
      <c r="AA237" s="37"/>
      <c r="AB237" s="37"/>
      <c r="AC237" s="37"/>
      <c r="AD237" s="37"/>
      <c r="AE237" s="37"/>
      <c r="AR237" s="186" t="s">
        <v>135</v>
      </c>
      <c r="AT237" s="186" t="s">
        <v>130</v>
      </c>
      <c r="AU237" s="186" t="s">
        <v>72</v>
      </c>
      <c r="AY237" s="16" t="s">
        <v>136</v>
      </c>
      <c r="BE237" s="187">
        <f>IF(N237="základní",J237,0)</f>
        <v>0</v>
      </c>
      <c r="BF237" s="187">
        <f>IF(N237="snížená",J237,0)</f>
        <v>0</v>
      </c>
      <c r="BG237" s="187">
        <f>IF(N237="zákl. přenesená",J237,0)</f>
        <v>0</v>
      </c>
      <c r="BH237" s="187">
        <f>IF(N237="sníž. přenesená",J237,0)</f>
        <v>0</v>
      </c>
      <c r="BI237" s="187">
        <f>IF(N237="nulová",J237,0)</f>
        <v>0</v>
      </c>
      <c r="BJ237" s="16" t="s">
        <v>80</v>
      </c>
      <c r="BK237" s="187">
        <f>ROUND(I237*H237,2)</f>
        <v>0</v>
      </c>
      <c r="BL237" s="16" t="s">
        <v>135</v>
      </c>
      <c r="BM237" s="186" t="s">
        <v>311</v>
      </c>
    </row>
    <row r="238" s="11" customFormat="1">
      <c r="A238" s="11"/>
      <c r="B238" s="199"/>
      <c r="C238" s="200"/>
      <c r="D238" s="190" t="s">
        <v>137</v>
      </c>
      <c r="E238" s="201" t="s">
        <v>19</v>
      </c>
      <c r="F238" s="202" t="s">
        <v>862</v>
      </c>
      <c r="G238" s="200"/>
      <c r="H238" s="203">
        <v>350</v>
      </c>
      <c r="I238" s="204"/>
      <c r="J238" s="200"/>
      <c r="K238" s="200"/>
      <c r="L238" s="205"/>
      <c r="M238" s="206"/>
      <c r="N238" s="207"/>
      <c r="O238" s="207"/>
      <c r="P238" s="207"/>
      <c r="Q238" s="207"/>
      <c r="R238" s="207"/>
      <c r="S238" s="207"/>
      <c r="T238" s="208"/>
      <c r="U238" s="11"/>
      <c r="V238" s="11"/>
      <c r="W238" s="11"/>
      <c r="X238" s="11"/>
      <c r="Y238" s="11"/>
      <c r="Z238" s="11"/>
      <c r="AA238" s="11"/>
      <c r="AB238" s="11"/>
      <c r="AC238" s="11"/>
      <c r="AD238" s="11"/>
      <c r="AE238" s="11"/>
      <c r="AT238" s="209" t="s">
        <v>137</v>
      </c>
      <c r="AU238" s="209" t="s">
        <v>72</v>
      </c>
      <c r="AV238" s="11" t="s">
        <v>82</v>
      </c>
      <c r="AW238" s="11" t="s">
        <v>33</v>
      </c>
      <c r="AX238" s="11" t="s">
        <v>72</v>
      </c>
      <c r="AY238" s="209" t="s">
        <v>136</v>
      </c>
    </row>
    <row r="239" s="12" customFormat="1">
      <c r="A239" s="12"/>
      <c r="B239" s="210"/>
      <c r="C239" s="211"/>
      <c r="D239" s="190" t="s">
        <v>137</v>
      </c>
      <c r="E239" s="212" t="s">
        <v>19</v>
      </c>
      <c r="F239" s="213" t="s">
        <v>140</v>
      </c>
      <c r="G239" s="211"/>
      <c r="H239" s="214">
        <v>350</v>
      </c>
      <c r="I239" s="215"/>
      <c r="J239" s="211"/>
      <c r="K239" s="211"/>
      <c r="L239" s="216"/>
      <c r="M239" s="217"/>
      <c r="N239" s="218"/>
      <c r="O239" s="218"/>
      <c r="P239" s="218"/>
      <c r="Q239" s="218"/>
      <c r="R239" s="218"/>
      <c r="S239" s="218"/>
      <c r="T239" s="219"/>
      <c r="U239" s="12"/>
      <c r="V239" s="12"/>
      <c r="W239" s="12"/>
      <c r="X239" s="12"/>
      <c r="Y239" s="12"/>
      <c r="Z239" s="12"/>
      <c r="AA239" s="12"/>
      <c r="AB239" s="12"/>
      <c r="AC239" s="12"/>
      <c r="AD239" s="12"/>
      <c r="AE239" s="12"/>
      <c r="AT239" s="220" t="s">
        <v>137</v>
      </c>
      <c r="AU239" s="220" t="s">
        <v>72</v>
      </c>
      <c r="AV239" s="12" t="s">
        <v>135</v>
      </c>
      <c r="AW239" s="12" t="s">
        <v>33</v>
      </c>
      <c r="AX239" s="12" t="s">
        <v>80</v>
      </c>
      <c r="AY239" s="220" t="s">
        <v>136</v>
      </c>
    </row>
    <row r="240" s="2" customFormat="1" ht="16.5" customHeight="1">
      <c r="A240" s="37"/>
      <c r="B240" s="38"/>
      <c r="C240" s="175" t="s">
        <v>314</v>
      </c>
      <c r="D240" s="175" t="s">
        <v>130</v>
      </c>
      <c r="E240" s="176" t="s">
        <v>541</v>
      </c>
      <c r="F240" s="177" t="s">
        <v>542</v>
      </c>
      <c r="G240" s="178" t="s">
        <v>237</v>
      </c>
      <c r="H240" s="179">
        <v>93.609999999999999</v>
      </c>
      <c r="I240" s="180"/>
      <c r="J240" s="181">
        <f>ROUND(I240*H240,2)</f>
        <v>0</v>
      </c>
      <c r="K240" s="177" t="s">
        <v>134</v>
      </c>
      <c r="L240" s="43"/>
      <c r="M240" s="182" t="s">
        <v>19</v>
      </c>
      <c r="N240" s="183" t="s">
        <v>43</v>
      </c>
      <c r="O240" s="83"/>
      <c r="P240" s="184">
        <f>O240*H240</f>
        <v>0</v>
      </c>
      <c r="Q240" s="184">
        <v>0</v>
      </c>
      <c r="R240" s="184">
        <f>Q240*H240</f>
        <v>0</v>
      </c>
      <c r="S240" s="184">
        <v>0</v>
      </c>
      <c r="T240" s="185">
        <f>S240*H240</f>
        <v>0</v>
      </c>
      <c r="U240" s="37"/>
      <c r="V240" s="37"/>
      <c r="W240" s="37"/>
      <c r="X240" s="37"/>
      <c r="Y240" s="37"/>
      <c r="Z240" s="37"/>
      <c r="AA240" s="37"/>
      <c r="AB240" s="37"/>
      <c r="AC240" s="37"/>
      <c r="AD240" s="37"/>
      <c r="AE240" s="37"/>
      <c r="AR240" s="186" t="s">
        <v>135</v>
      </c>
      <c r="AT240" s="186" t="s">
        <v>130</v>
      </c>
      <c r="AU240" s="186" t="s">
        <v>72</v>
      </c>
      <c r="AY240" s="16" t="s">
        <v>136</v>
      </c>
      <c r="BE240" s="187">
        <f>IF(N240="základní",J240,0)</f>
        <v>0</v>
      </c>
      <c r="BF240" s="187">
        <f>IF(N240="snížená",J240,0)</f>
        <v>0</v>
      </c>
      <c r="BG240" s="187">
        <f>IF(N240="zákl. přenesená",J240,0)</f>
        <v>0</v>
      </c>
      <c r="BH240" s="187">
        <f>IF(N240="sníž. přenesená",J240,0)</f>
        <v>0</v>
      </c>
      <c r="BI240" s="187">
        <f>IF(N240="nulová",J240,0)</f>
        <v>0</v>
      </c>
      <c r="BJ240" s="16" t="s">
        <v>80</v>
      </c>
      <c r="BK240" s="187">
        <f>ROUND(I240*H240,2)</f>
        <v>0</v>
      </c>
      <c r="BL240" s="16" t="s">
        <v>135</v>
      </c>
      <c r="BM240" s="186" t="s">
        <v>317</v>
      </c>
    </row>
    <row r="241" s="10" customFormat="1">
      <c r="A241" s="10"/>
      <c r="B241" s="188"/>
      <c r="C241" s="189"/>
      <c r="D241" s="190" t="s">
        <v>137</v>
      </c>
      <c r="E241" s="191" t="s">
        <v>19</v>
      </c>
      <c r="F241" s="192" t="s">
        <v>822</v>
      </c>
      <c r="G241" s="189"/>
      <c r="H241" s="191" t="s">
        <v>19</v>
      </c>
      <c r="I241" s="193"/>
      <c r="J241" s="189"/>
      <c r="K241" s="189"/>
      <c r="L241" s="194"/>
      <c r="M241" s="195"/>
      <c r="N241" s="196"/>
      <c r="O241" s="196"/>
      <c r="P241" s="196"/>
      <c r="Q241" s="196"/>
      <c r="R241" s="196"/>
      <c r="S241" s="196"/>
      <c r="T241" s="197"/>
      <c r="U241" s="10"/>
      <c r="V241" s="10"/>
      <c r="W241" s="10"/>
      <c r="X241" s="10"/>
      <c r="Y241" s="10"/>
      <c r="Z241" s="10"/>
      <c r="AA241" s="10"/>
      <c r="AB241" s="10"/>
      <c r="AC241" s="10"/>
      <c r="AD241" s="10"/>
      <c r="AE241" s="10"/>
      <c r="AT241" s="198" t="s">
        <v>137</v>
      </c>
      <c r="AU241" s="198" t="s">
        <v>72</v>
      </c>
      <c r="AV241" s="10" t="s">
        <v>80</v>
      </c>
      <c r="AW241" s="10" t="s">
        <v>33</v>
      </c>
      <c r="AX241" s="10" t="s">
        <v>72</v>
      </c>
      <c r="AY241" s="198" t="s">
        <v>136</v>
      </c>
    </row>
    <row r="242" s="10" customFormat="1">
      <c r="A242" s="10"/>
      <c r="B242" s="188"/>
      <c r="C242" s="189"/>
      <c r="D242" s="190" t="s">
        <v>137</v>
      </c>
      <c r="E242" s="191" t="s">
        <v>19</v>
      </c>
      <c r="F242" s="192" t="s">
        <v>823</v>
      </c>
      <c r="G242" s="189"/>
      <c r="H242" s="191" t="s">
        <v>19</v>
      </c>
      <c r="I242" s="193"/>
      <c r="J242" s="189"/>
      <c r="K242" s="189"/>
      <c r="L242" s="194"/>
      <c r="M242" s="195"/>
      <c r="N242" s="196"/>
      <c r="O242" s="196"/>
      <c r="P242" s="196"/>
      <c r="Q242" s="196"/>
      <c r="R242" s="196"/>
      <c r="S242" s="196"/>
      <c r="T242" s="197"/>
      <c r="U242" s="10"/>
      <c r="V242" s="10"/>
      <c r="W242" s="10"/>
      <c r="X242" s="10"/>
      <c r="Y242" s="10"/>
      <c r="Z242" s="10"/>
      <c r="AA242" s="10"/>
      <c r="AB242" s="10"/>
      <c r="AC242" s="10"/>
      <c r="AD242" s="10"/>
      <c r="AE242" s="10"/>
      <c r="AT242" s="198" t="s">
        <v>137</v>
      </c>
      <c r="AU242" s="198" t="s">
        <v>72</v>
      </c>
      <c r="AV242" s="10" t="s">
        <v>80</v>
      </c>
      <c r="AW242" s="10" t="s">
        <v>33</v>
      </c>
      <c r="AX242" s="10" t="s">
        <v>72</v>
      </c>
      <c r="AY242" s="198" t="s">
        <v>136</v>
      </c>
    </row>
    <row r="243" s="11" customFormat="1">
      <c r="A243" s="11"/>
      <c r="B243" s="199"/>
      <c r="C243" s="200"/>
      <c r="D243" s="190" t="s">
        <v>137</v>
      </c>
      <c r="E243" s="201" t="s">
        <v>19</v>
      </c>
      <c r="F243" s="202" t="s">
        <v>824</v>
      </c>
      <c r="G243" s="200"/>
      <c r="H243" s="203">
        <v>93.609999999999999</v>
      </c>
      <c r="I243" s="204"/>
      <c r="J243" s="200"/>
      <c r="K243" s="200"/>
      <c r="L243" s="205"/>
      <c r="M243" s="206"/>
      <c r="N243" s="207"/>
      <c r="O243" s="207"/>
      <c r="P243" s="207"/>
      <c r="Q243" s="207"/>
      <c r="R243" s="207"/>
      <c r="S243" s="207"/>
      <c r="T243" s="208"/>
      <c r="U243" s="11"/>
      <c r="V243" s="11"/>
      <c r="W243" s="11"/>
      <c r="X243" s="11"/>
      <c r="Y243" s="11"/>
      <c r="Z243" s="11"/>
      <c r="AA243" s="11"/>
      <c r="AB243" s="11"/>
      <c r="AC243" s="11"/>
      <c r="AD243" s="11"/>
      <c r="AE243" s="11"/>
      <c r="AT243" s="209" t="s">
        <v>137</v>
      </c>
      <c r="AU243" s="209" t="s">
        <v>72</v>
      </c>
      <c r="AV243" s="11" t="s">
        <v>82</v>
      </c>
      <c r="AW243" s="11" t="s">
        <v>33</v>
      </c>
      <c r="AX243" s="11" t="s">
        <v>72</v>
      </c>
      <c r="AY243" s="209" t="s">
        <v>136</v>
      </c>
    </row>
    <row r="244" s="12" customFormat="1">
      <c r="A244" s="12"/>
      <c r="B244" s="210"/>
      <c r="C244" s="211"/>
      <c r="D244" s="190" t="s">
        <v>137</v>
      </c>
      <c r="E244" s="212" t="s">
        <v>19</v>
      </c>
      <c r="F244" s="213" t="s">
        <v>140</v>
      </c>
      <c r="G244" s="211"/>
      <c r="H244" s="214">
        <v>93.609999999999999</v>
      </c>
      <c r="I244" s="215"/>
      <c r="J244" s="211"/>
      <c r="K244" s="211"/>
      <c r="L244" s="216"/>
      <c r="M244" s="217"/>
      <c r="N244" s="218"/>
      <c r="O244" s="218"/>
      <c r="P244" s="218"/>
      <c r="Q244" s="218"/>
      <c r="R244" s="218"/>
      <c r="S244" s="218"/>
      <c r="T244" s="219"/>
      <c r="U244" s="12"/>
      <c r="V244" s="12"/>
      <c r="W244" s="12"/>
      <c r="X244" s="12"/>
      <c r="Y244" s="12"/>
      <c r="Z244" s="12"/>
      <c r="AA244" s="12"/>
      <c r="AB244" s="12"/>
      <c r="AC244" s="12"/>
      <c r="AD244" s="12"/>
      <c r="AE244" s="12"/>
      <c r="AT244" s="220" t="s">
        <v>137</v>
      </c>
      <c r="AU244" s="220" t="s">
        <v>72</v>
      </c>
      <c r="AV244" s="12" t="s">
        <v>135</v>
      </c>
      <c r="AW244" s="12" t="s">
        <v>33</v>
      </c>
      <c r="AX244" s="12" t="s">
        <v>80</v>
      </c>
      <c r="AY244" s="220" t="s">
        <v>136</v>
      </c>
    </row>
    <row r="245" s="2" customFormat="1" ht="16.5" customHeight="1">
      <c r="A245" s="37"/>
      <c r="B245" s="38"/>
      <c r="C245" s="175" t="s">
        <v>232</v>
      </c>
      <c r="D245" s="175" t="s">
        <v>130</v>
      </c>
      <c r="E245" s="176" t="s">
        <v>543</v>
      </c>
      <c r="F245" s="177" t="s">
        <v>544</v>
      </c>
      <c r="G245" s="178" t="s">
        <v>237</v>
      </c>
      <c r="H245" s="179">
        <v>93.609999999999999</v>
      </c>
      <c r="I245" s="180"/>
      <c r="J245" s="181">
        <f>ROUND(I245*H245,2)</f>
        <v>0</v>
      </c>
      <c r="K245" s="177" t="s">
        <v>134</v>
      </c>
      <c r="L245" s="43"/>
      <c r="M245" s="182" t="s">
        <v>19</v>
      </c>
      <c r="N245" s="183" t="s">
        <v>43</v>
      </c>
      <c r="O245" s="83"/>
      <c r="P245" s="184">
        <f>O245*H245</f>
        <v>0</v>
      </c>
      <c r="Q245" s="184">
        <v>0</v>
      </c>
      <c r="R245" s="184">
        <f>Q245*H245</f>
        <v>0</v>
      </c>
      <c r="S245" s="184">
        <v>0</v>
      </c>
      <c r="T245" s="185">
        <f>S245*H245</f>
        <v>0</v>
      </c>
      <c r="U245" s="37"/>
      <c r="V245" s="37"/>
      <c r="W245" s="37"/>
      <c r="X245" s="37"/>
      <c r="Y245" s="37"/>
      <c r="Z245" s="37"/>
      <c r="AA245" s="37"/>
      <c r="AB245" s="37"/>
      <c r="AC245" s="37"/>
      <c r="AD245" s="37"/>
      <c r="AE245" s="37"/>
      <c r="AR245" s="186" t="s">
        <v>135</v>
      </c>
      <c r="AT245" s="186" t="s">
        <v>130</v>
      </c>
      <c r="AU245" s="186" t="s">
        <v>72</v>
      </c>
      <c r="AY245" s="16" t="s">
        <v>136</v>
      </c>
      <c r="BE245" s="187">
        <f>IF(N245="základní",J245,0)</f>
        <v>0</v>
      </c>
      <c r="BF245" s="187">
        <f>IF(N245="snížená",J245,0)</f>
        <v>0</v>
      </c>
      <c r="BG245" s="187">
        <f>IF(N245="zákl. přenesená",J245,0)</f>
        <v>0</v>
      </c>
      <c r="BH245" s="187">
        <f>IF(N245="sníž. přenesená",J245,0)</f>
        <v>0</v>
      </c>
      <c r="BI245" s="187">
        <f>IF(N245="nulová",J245,0)</f>
        <v>0</v>
      </c>
      <c r="BJ245" s="16" t="s">
        <v>80</v>
      </c>
      <c r="BK245" s="187">
        <f>ROUND(I245*H245,2)</f>
        <v>0</v>
      </c>
      <c r="BL245" s="16" t="s">
        <v>135</v>
      </c>
      <c r="BM245" s="186" t="s">
        <v>321</v>
      </c>
    </row>
    <row r="246" s="11" customFormat="1">
      <c r="A246" s="11"/>
      <c r="B246" s="199"/>
      <c r="C246" s="200"/>
      <c r="D246" s="190" t="s">
        <v>137</v>
      </c>
      <c r="E246" s="201" t="s">
        <v>19</v>
      </c>
      <c r="F246" s="202" t="s">
        <v>824</v>
      </c>
      <c r="G246" s="200"/>
      <c r="H246" s="203">
        <v>93.609999999999999</v>
      </c>
      <c r="I246" s="204"/>
      <c r="J246" s="200"/>
      <c r="K246" s="200"/>
      <c r="L246" s="205"/>
      <c r="M246" s="206"/>
      <c r="N246" s="207"/>
      <c r="O246" s="207"/>
      <c r="P246" s="207"/>
      <c r="Q246" s="207"/>
      <c r="R246" s="207"/>
      <c r="S246" s="207"/>
      <c r="T246" s="208"/>
      <c r="U246" s="11"/>
      <c r="V246" s="11"/>
      <c r="W246" s="11"/>
      <c r="X246" s="11"/>
      <c r="Y246" s="11"/>
      <c r="Z246" s="11"/>
      <c r="AA246" s="11"/>
      <c r="AB246" s="11"/>
      <c r="AC246" s="11"/>
      <c r="AD246" s="11"/>
      <c r="AE246" s="11"/>
      <c r="AT246" s="209" t="s">
        <v>137</v>
      </c>
      <c r="AU246" s="209" t="s">
        <v>72</v>
      </c>
      <c r="AV246" s="11" t="s">
        <v>82</v>
      </c>
      <c r="AW246" s="11" t="s">
        <v>33</v>
      </c>
      <c r="AX246" s="11" t="s">
        <v>72</v>
      </c>
      <c r="AY246" s="209" t="s">
        <v>136</v>
      </c>
    </row>
    <row r="247" s="12" customFormat="1">
      <c r="A247" s="12"/>
      <c r="B247" s="210"/>
      <c r="C247" s="211"/>
      <c r="D247" s="190" t="s">
        <v>137</v>
      </c>
      <c r="E247" s="212" t="s">
        <v>19</v>
      </c>
      <c r="F247" s="213" t="s">
        <v>140</v>
      </c>
      <c r="G247" s="211"/>
      <c r="H247" s="214">
        <v>93.609999999999999</v>
      </c>
      <c r="I247" s="215"/>
      <c r="J247" s="211"/>
      <c r="K247" s="211"/>
      <c r="L247" s="216"/>
      <c r="M247" s="217"/>
      <c r="N247" s="218"/>
      <c r="O247" s="218"/>
      <c r="P247" s="218"/>
      <c r="Q247" s="218"/>
      <c r="R247" s="218"/>
      <c r="S247" s="218"/>
      <c r="T247" s="219"/>
      <c r="U247" s="12"/>
      <c r="V247" s="12"/>
      <c r="W247" s="12"/>
      <c r="X247" s="12"/>
      <c r="Y247" s="12"/>
      <c r="Z247" s="12"/>
      <c r="AA247" s="12"/>
      <c r="AB247" s="12"/>
      <c r="AC247" s="12"/>
      <c r="AD247" s="12"/>
      <c r="AE247" s="12"/>
      <c r="AT247" s="220" t="s">
        <v>137</v>
      </c>
      <c r="AU247" s="220" t="s">
        <v>72</v>
      </c>
      <c r="AV247" s="12" t="s">
        <v>135</v>
      </c>
      <c r="AW247" s="12" t="s">
        <v>33</v>
      </c>
      <c r="AX247" s="12" t="s">
        <v>80</v>
      </c>
      <c r="AY247" s="220" t="s">
        <v>136</v>
      </c>
    </row>
    <row r="248" s="2" customFormat="1" ht="16.5" customHeight="1">
      <c r="A248" s="37"/>
      <c r="B248" s="38"/>
      <c r="C248" s="175" t="s">
        <v>323</v>
      </c>
      <c r="D248" s="175" t="s">
        <v>130</v>
      </c>
      <c r="E248" s="176" t="s">
        <v>549</v>
      </c>
      <c r="F248" s="177" t="s">
        <v>550</v>
      </c>
      <c r="G248" s="178" t="s">
        <v>133</v>
      </c>
      <c r="H248" s="179">
        <v>14</v>
      </c>
      <c r="I248" s="180"/>
      <c r="J248" s="181">
        <f>ROUND(I248*H248,2)</f>
        <v>0</v>
      </c>
      <c r="K248" s="177" t="s">
        <v>134</v>
      </c>
      <c r="L248" s="43"/>
      <c r="M248" s="182" t="s">
        <v>19</v>
      </c>
      <c r="N248" s="183" t="s">
        <v>43</v>
      </c>
      <c r="O248" s="83"/>
      <c r="P248" s="184">
        <f>O248*H248</f>
        <v>0</v>
      </c>
      <c r="Q248" s="184">
        <v>0</v>
      </c>
      <c r="R248" s="184">
        <f>Q248*H248</f>
        <v>0</v>
      </c>
      <c r="S248" s="184">
        <v>0</v>
      </c>
      <c r="T248" s="185">
        <f>S248*H248</f>
        <v>0</v>
      </c>
      <c r="U248" s="37"/>
      <c r="V248" s="37"/>
      <c r="W248" s="37"/>
      <c r="X248" s="37"/>
      <c r="Y248" s="37"/>
      <c r="Z248" s="37"/>
      <c r="AA248" s="37"/>
      <c r="AB248" s="37"/>
      <c r="AC248" s="37"/>
      <c r="AD248" s="37"/>
      <c r="AE248" s="37"/>
      <c r="AR248" s="186" t="s">
        <v>135</v>
      </c>
      <c r="AT248" s="186" t="s">
        <v>130</v>
      </c>
      <c r="AU248" s="186" t="s">
        <v>72</v>
      </c>
      <c r="AY248" s="16" t="s">
        <v>136</v>
      </c>
      <c r="BE248" s="187">
        <f>IF(N248="základní",J248,0)</f>
        <v>0</v>
      </c>
      <c r="BF248" s="187">
        <f>IF(N248="snížená",J248,0)</f>
        <v>0</v>
      </c>
      <c r="BG248" s="187">
        <f>IF(N248="zákl. přenesená",J248,0)</f>
        <v>0</v>
      </c>
      <c r="BH248" s="187">
        <f>IF(N248="sníž. přenesená",J248,0)</f>
        <v>0</v>
      </c>
      <c r="BI248" s="187">
        <f>IF(N248="nulová",J248,0)</f>
        <v>0</v>
      </c>
      <c r="BJ248" s="16" t="s">
        <v>80</v>
      </c>
      <c r="BK248" s="187">
        <f>ROUND(I248*H248,2)</f>
        <v>0</v>
      </c>
      <c r="BL248" s="16" t="s">
        <v>135</v>
      </c>
      <c r="BM248" s="186" t="s">
        <v>326</v>
      </c>
    </row>
    <row r="249" s="10" customFormat="1">
      <c r="A249" s="10"/>
      <c r="B249" s="188"/>
      <c r="C249" s="189"/>
      <c r="D249" s="190" t="s">
        <v>137</v>
      </c>
      <c r="E249" s="191" t="s">
        <v>19</v>
      </c>
      <c r="F249" s="192" t="s">
        <v>863</v>
      </c>
      <c r="G249" s="189"/>
      <c r="H249" s="191" t="s">
        <v>19</v>
      </c>
      <c r="I249" s="193"/>
      <c r="J249" s="189"/>
      <c r="K249" s="189"/>
      <c r="L249" s="194"/>
      <c r="M249" s="195"/>
      <c r="N249" s="196"/>
      <c r="O249" s="196"/>
      <c r="P249" s="196"/>
      <c r="Q249" s="196"/>
      <c r="R249" s="196"/>
      <c r="S249" s="196"/>
      <c r="T249" s="197"/>
      <c r="U249" s="10"/>
      <c r="V249" s="10"/>
      <c r="W249" s="10"/>
      <c r="X249" s="10"/>
      <c r="Y249" s="10"/>
      <c r="Z249" s="10"/>
      <c r="AA249" s="10"/>
      <c r="AB249" s="10"/>
      <c r="AC249" s="10"/>
      <c r="AD249" s="10"/>
      <c r="AE249" s="10"/>
      <c r="AT249" s="198" t="s">
        <v>137</v>
      </c>
      <c r="AU249" s="198" t="s">
        <v>72</v>
      </c>
      <c r="AV249" s="10" t="s">
        <v>80</v>
      </c>
      <c r="AW249" s="10" t="s">
        <v>33</v>
      </c>
      <c r="AX249" s="10" t="s">
        <v>72</v>
      </c>
      <c r="AY249" s="198" t="s">
        <v>136</v>
      </c>
    </row>
    <row r="250" s="10" customFormat="1">
      <c r="A250" s="10"/>
      <c r="B250" s="188"/>
      <c r="C250" s="189"/>
      <c r="D250" s="190" t="s">
        <v>137</v>
      </c>
      <c r="E250" s="191" t="s">
        <v>19</v>
      </c>
      <c r="F250" s="192" t="s">
        <v>864</v>
      </c>
      <c r="G250" s="189"/>
      <c r="H250" s="191" t="s">
        <v>19</v>
      </c>
      <c r="I250" s="193"/>
      <c r="J250" s="189"/>
      <c r="K250" s="189"/>
      <c r="L250" s="194"/>
      <c r="M250" s="195"/>
      <c r="N250" s="196"/>
      <c r="O250" s="196"/>
      <c r="P250" s="196"/>
      <c r="Q250" s="196"/>
      <c r="R250" s="196"/>
      <c r="S250" s="196"/>
      <c r="T250" s="197"/>
      <c r="U250" s="10"/>
      <c r="V250" s="10"/>
      <c r="W250" s="10"/>
      <c r="X250" s="10"/>
      <c r="Y250" s="10"/>
      <c r="Z250" s="10"/>
      <c r="AA250" s="10"/>
      <c r="AB250" s="10"/>
      <c r="AC250" s="10"/>
      <c r="AD250" s="10"/>
      <c r="AE250" s="10"/>
      <c r="AT250" s="198" t="s">
        <v>137</v>
      </c>
      <c r="AU250" s="198" t="s">
        <v>72</v>
      </c>
      <c r="AV250" s="10" t="s">
        <v>80</v>
      </c>
      <c r="AW250" s="10" t="s">
        <v>33</v>
      </c>
      <c r="AX250" s="10" t="s">
        <v>72</v>
      </c>
      <c r="AY250" s="198" t="s">
        <v>136</v>
      </c>
    </row>
    <row r="251" s="11" customFormat="1">
      <c r="A251" s="11"/>
      <c r="B251" s="199"/>
      <c r="C251" s="200"/>
      <c r="D251" s="190" t="s">
        <v>137</v>
      </c>
      <c r="E251" s="201" t="s">
        <v>19</v>
      </c>
      <c r="F251" s="202" t="s">
        <v>865</v>
      </c>
      <c r="G251" s="200"/>
      <c r="H251" s="203">
        <v>14</v>
      </c>
      <c r="I251" s="204"/>
      <c r="J251" s="200"/>
      <c r="K251" s="200"/>
      <c r="L251" s="205"/>
      <c r="M251" s="206"/>
      <c r="N251" s="207"/>
      <c r="O251" s="207"/>
      <c r="P251" s="207"/>
      <c r="Q251" s="207"/>
      <c r="R251" s="207"/>
      <c r="S251" s="207"/>
      <c r="T251" s="208"/>
      <c r="U251" s="11"/>
      <c r="V251" s="11"/>
      <c r="W251" s="11"/>
      <c r="X251" s="11"/>
      <c r="Y251" s="11"/>
      <c r="Z251" s="11"/>
      <c r="AA251" s="11"/>
      <c r="AB251" s="11"/>
      <c r="AC251" s="11"/>
      <c r="AD251" s="11"/>
      <c r="AE251" s="11"/>
      <c r="AT251" s="209" t="s">
        <v>137</v>
      </c>
      <c r="AU251" s="209" t="s">
        <v>72</v>
      </c>
      <c r="AV251" s="11" t="s">
        <v>82</v>
      </c>
      <c r="AW251" s="11" t="s">
        <v>33</v>
      </c>
      <c r="AX251" s="11" t="s">
        <v>72</v>
      </c>
      <c r="AY251" s="209" t="s">
        <v>136</v>
      </c>
    </row>
    <row r="252" s="12" customFormat="1">
      <c r="A252" s="12"/>
      <c r="B252" s="210"/>
      <c r="C252" s="211"/>
      <c r="D252" s="190" t="s">
        <v>137</v>
      </c>
      <c r="E252" s="212" t="s">
        <v>19</v>
      </c>
      <c r="F252" s="213" t="s">
        <v>140</v>
      </c>
      <c r="G252" s="211"/>
      <c r="H252" s="214">
        <v>14</v>
      </c>
      <c r="I252" s="215"/>
      <c r="J252" s="211"/>
      <c r="K252" s="211"/>
      <c r="L252" s="216"/>
      <c r="M252" s="217"/>
      <c r="N252" s="218"/>
      <c r="O252" s="218"/>
      <c r="P252" s="218"/>
      <c r="Q252" s="218"/>
      <c r="R252" s="218"/>
      <c r="S252" s="218"/>
      <c r="T252" s="219"/>
      <c r="U252" s="12"/>
      <c r="V252" s="12"/>
      <c r="W252" s="12"/>
      <c r="X252" s="12"/>
      <c r="Y252" s="12"/>
      <c r="Z252" s="12"/>
      <c r="AA252" s="12"/>
      <c r="AB252" s="12"/>
      <c r="AC252" s="12"/>
      <c r="AD252" s="12"/>
      <c r="AE252" s="12"/>
      <c r="AT252" s="220" t="s">
        <v>137</v>
      </c>
      <c r="AU252" s="220" t="s">
        <v>72</v>
      </c>
      <c r="AV252" s="12" t="s">
        <v>135</v>
      </c>
      <c r="AW252" s="12" t="s">
        <v>33</v>
      </c>
      <c r="AX252" s="12" t="s">
        <v>80</v>
      </c>
      <c r="AY252" s="220" t="s">
        <v>136</v>
      </c>
    </row>
    <row r="253" s="2" customFormat="1" ht="16.5" customHeight="1">
      <c r="A253" s="37"/>
      <c r="B253" s="38"/>
      <c r="C253" s="175" t="s">
        <v>238</v>
      </c>
      <c r="D253" s="175" t="s">
        <v>130</v>
      </c>
      <c r="E253" s="176" t="s">
        <v>555</v>
      </c>
      <c r="F253" s="177" t="s">
        <v>556</v>
      </c>
      <c r="G253" s="178" t="s">
        <v>133</v>
      </c>
      <c r="H253" s="179">
        <v>22</v>
      </c>
      <c r="I253" s="180"/>
      <c r="J253" s="181">
        <f>ROUND(I253*H253,2)</f>
        <v>0</v>
      </c>
      <c r="K253" s="177" t="s">
        <v>134</v>
      </c>
      <c r="L253" s="43"/>
      <c r="M253" s="182" t="s">
        <v>19</v>
      </c>
      <c r="N253" s="183" t="s">
        <v>43</v>
      </c>
      <c r="O253" s="83"/>
      <c r="P253" s="184">
        <f>O253*H253</f>
        <v>0</v>
      </c>
      <c r="Q253" s="184">
        <v>0</v>
      </c>
      <c r="R253" s="184">
        <f>Q253*H253</f>
        <v>0</v>
      </c>
      <c r="S253" s="184">
        <v>0</v>
      </c>
      <c r="T253" s="185">
        <f>S253*H253</f>
        <v>0</v>
      </c>
      <c r="U253" s="37"/>
      <c r="V253" s="37"/>
      <c r="W253" s="37"/>
      <c r="X253" s="37"/>
      <c r="Y253" s="37"/>
      <c r="Z253" s="37"/>
      <c r="AA253" s="37"/>
      <c r="AB253" s="37"/>
      <c r="AC253" s="37"/>
      <c r="AD253" s="37"/>
      <c r="AE253" s="37"/>
      <c r="AR253" s="186" t="s">
        <v>135</v>
      </c>
      <c r="AT253" s="186" t="s">
        <v>130</v>
      </c>
      <c r="AU253" s="186" t="s">
        <v>72</v>
      </c>
      <c r="AY253" s="16" t="s">
        <v>136</v>
      </c>
      <c r="BE253" s="187">
        <f>IF(N253="základní",J253,0)</f>
        <v>0</v>
      </c>
      <c r="BF253" s="187">
        <f>IF(N253="snížená",J253,0)</f>
        <v>0</v>
      </c>
      <c r="BG253" s="187">
        <f>IF(N253="zákl. přenesená",J253,0)</f>
        <v>0</v>
      </c>
      <c r="BH253" s="187">
        <f>IF(N253="sníž. přenesená",J253,0)</f>
        <v>0</v>
      </c>
      <c r="BI253" s="187">
        <f>IF(N253="nulová",J253,0)</f>
        <v>0</v>
      </c>
      <c r="BJ253" s="16" t="s">
        <v>80</v>
      </c>
      <c r="BK253" s="187">
        <f>ROUND(I253*H253,2)</f>
        <v>0</v>
      </c>
      <c r="BL253" s="16" t="s">
        <v>135</v>
      </c>
      <c r="BM253" s="186" t="s">
        <v>330</v>
      </c>
    </row>
    <row r="254" s="10" customFormat="1">
      <c r="A254" s="10"/>
      <c r="B254" s="188"/>
      <c r="C254" s="189"/>
      <c r="D254" s="190" t="s">
        <v>137</v>
      </c>
      <c r="E254" s="191" t="s">
        <v>19</v>
      </c>
      <c r="F254" s="192" t="s">
        <v>866</v>
      </c>
      <c r="G254" s="189"/>
      <c r="H254" s="191" t="s">
        <v>19</v>
      </c>
      <c r="I254" s="193"/>
      <c r="J254" s="189"/>
      <c r="K254" s="189"/>
      <c r="L254" s="194"/>
      <c r="M254" s="195"/>
      <c r="N254" s="196"/>
      <c r="O254" s="196"/>
      <c r="P254" s="196"/>
      <c r="Q254" s="196"/>
      <c r="R254" s="196"/>
      <c r="S254" s="196"/>
      <c r="T254" s="197"/>
      <c r="U254" s="10"/>
      <c r="V254" s="10"/>
      <c r="W254" s="10"/>
      <c r="X254" s="10"/>
      <c r="Y254" s="10"/>
      <c r="Z254" s="10"/>
      <c r="AA254" s="10"/>
      <c r="AB254" s="10"/>
      <c r="AC254" s="10"/>
      <c r="AD254" s="10"/>
      <c r="AE254" s="10"/>
      <c r="AT254" s="198" t="s">
        <v>137</v>
      </c>
      <c r="AU254" s="198" t="s">
        <v>72</v>
      </c>
      <c r="AV254" s="10" t="s">
        <v>80</v>
      </c>
      <c r="AW254" s="10" t="s">
        <v>33</v>
      </c>
      <c r="AX254" s="10" t="s">
        <v>72</v>
      </c>
      <c r="AY254" s="198" t="s">
        <v>136</v>
      </c>
    </row>
    <row r="255" s="10" customFormat="1">
      <c r="A255" s="10"/>
      <c r="B255" s="188"/>
      <c r="C255" s="189"/>
      <c r="D255" s="190" t="s">
        <v>137</v>
      </c>
      <c r="E255" s="191" t="s">
        <v>19</v>
      </c>
      <c r="F255" s="192" t="s">
        <v>867</v>
      </c>
      <c r="G255" s="189"/>
      <c r="H255" s="191" t="s">
        <v>19</v>
      </c>
      <c r="I255" s="193"/>
      <c r="J255" s="189"/>
      <c r="K255" s="189"/>
      <c r="L255" s="194"/>
      <c r="M255" s="195"/>
      <c r="N255" s="196"/>
      <c r="O255" s="196"/>
      <c r="P255" s="196"/>
      <c r="Q255" s="196"/>
      <c r="R255" s="196"/>
      <c r="S255" s="196"/>
      <c r="T255" s="197"/>
      <c r="U255" s="10"/>
      <c r="V255" s="10"/>
      <c r="W255" s="10"/>
      <c r="X255" s="10"/>
      <c r="Y255" s="10"/>
      <c r="Z255" s="10"/>
      <c r="AA255" s="10"/>
      <c r="AB255" s="10"/>
      <c r="AC255" s="10"/>
      <c r="AD255" s="10"/>
      <c r="AE255" s="10"/>
      <c r="AT255" s="198" t="s">
        <v>137</v>
      </c>
      <c r="AU255" s="198" t="s">
        <v>72</v>
      </c>
      <c r="AV255" s="10" t="s">
        <v>80</v>
      </c>
      <c r="AW255" s="10" t="s">
        <v>33</v>
      </c>
      <c r="AX255" s="10" t="s">
        <v>72</v>
      </c>
      <c r="AY255" s="198" t="s">
        <v>136</v>
      </c>
    </row>
    <row r="256" s="11" customFormat="1">
      <c r="A256" s="11"/>
      <c r="B256" s="199"/>
      <c r="C256" s="200"/>
      <c r="D256" s="190" t="s">
        <v>137</v>
      </c>
      <c r="E256" s="201" t="s">
        <v>19</v>
      </c>
      <c r="F256" s="202" t="s">
        <v>868</v>
      </c>
      <c r="G256" s="200"/>
      <c r="H256" s="203">
        <v>22</v>
      </c>
      <c r="I256" s="204"/>
      <c r="J256" s="200"/>
      <c r="K256" s="200"/>
      <c r="L256" s="205"/>
      <c r="M256" s="206"/>
      <c r="N256" s="207"/>
      <c r="O256" s="207"/>
      <c r="P256" s="207"/>
      <c r="Q256" s="207"/>
      <c r="R256" s="207"/>
      <c r="S256" s="207"/>
      <c r="T256" s="208"/>
      <c r="U256" s="11"/>
      <c r="V256" s="11"/>
      <c r="W256" s="11"/>
      <c r="X256" s="11"/>
      <c r="Y256" s="11"/>
      <c r="Z256" s="11"/>
      <c r="AA256" s="11"/>
      <c r="AB256" s="11"/>
      <c r="AC256" s="11"/>
      <c r="AD256" s="11"/>
      <c r="AE256" s="11"/>
      <c r="AT256" s="209" t="s">
        <v>137</v>
      </c>
      <c r="AU256" s="209" t="s">
        <v>72</v>
      </c>
      <c r="AV256" s="11" t="s">
        <v>82</v>
      </c>
      <c r="AW256" s="11" t="s">
        <v>33</v>
      </c>
      <c r="AX256" s="11" t="s">
        <v>72</v>
      </c>
      <c r="AY256" s="209" t="s">
        <v>136</v>
      </c>
    </row>
    <row r="257" s="12" customFormat="1">
      <c r="A257" s="12"/>
      <c r="B257" s="210"/>
      <c r="C257" s="211"/>
      <c r="D257" s="190" t="s">
        <v>137</v>
      </c>
      <c r="E257" s="212" t="s">
        <v>19</v>
      </c>
      <c r="F257" s="213" t="s">
        <v>140</v>
      </c>
      <c r="G257" s="211"/>
      <c r="H257" s="214">
        <v>22</v>
      </c>
      <c r="I257" s="215"/>
      <c r="J257" s="211"/>
      <c r="K257" s="211"/>
      <c r="L257" s="216"/>
      <c r="M257" s="217"/>
      <c r="N257" s="218"/>
      <c r="O257" s="218"/>
      <c r="P257" s="218"/>
      <c r="Q257" s="218"/>
      <c r="R257" s="218"/>
      <c r="S257" s="218"/>
      <c r="T257" s="219"/>
      <c r="U257" s="12"/>
      <c r="V257" s="12"/>
      <c r="W257" s="12"/>
      <c r="X257" s="12"/>
      <c r="Y257" s="12"/>
      <c r="Z257" s="12"/>
      <c r="AA257" s="12"/>
      <c r="AB257" s="12"/>
      <c r="AC257" s="12"/>
      <c r="AD257" s="12"/>
      <c r="AE257" s="12"/>
      <c r="AT257" s="220" t="s">
        <v>137</v>
      </c>
      <c r="AU257" s="220" t="s">
        <v>72</v>
      </c>
      <c r="AV257" s="12" t="s">
        <v>135</v>
      </c>
      <c r="AW257" s="12" t="s">
        <v>33</v>
      </c>
      <c r="AX257" s="12" t="s">
        <v>80</v>
      </c>
      <c r="AY257" s="220" t="s">
        <v>136</v>
      </c>
    </row>
    <row r="258" s="2" customFormat="1" ht="16.5" customHeight="1">
      <c r="A258" s="37"/>
      <c r="B258" s="38"/>
      <c r="C258" s="175" t="s">
        <v>168</v>
      </c>
      <c r="D258" s="175" t="s">
        <v>130</v>
      </c>
      <c r="E258" s="176" t="s">
        <v>560</v>
      </c>
      <c r="F258" s="177" t="s">
        <v>561</v>
      </c>
      <c r="G258" s="178" t="s">
        <v>133</v>
      </c>
      <c r="H258" s="179">
        <v>20</v>
      </c>
      <c r="I258" s="180"/>
      <c r="J258" s="181">
        <f>ROUND(I258*H258,2)</f>
        <v>0</v>
      </c>
      <c r="K258" s="177" t="s">
        <v>134</v>
      </c>
      <c r="L258" s="43"/>
      <c r="M258" s="182" t="s">
        <v>19</v>
      </c>
      <c r="N258" s="183" t="s">
        <v>43</v>
      </c>
      <c r="O258" s="83"/>
      <c r="P258" s="184">
        <f>O258*H258</f>
        <v>0</v>
      </c>
      <c r="Q258" s="184">
        <v>0</v>
      </c>
      <c r="R258" s="184">
        <f>Q258*H258</f>
        <v>0</v>
      </c>
      <c r="S258" s="184">
        <v>0</v>
      </c>
      <c r="T258" s="185">
        <f>S258*H258</f>
        <v>0</v>
      </c>
      <c r="U258" s="37"/>
      <c r="V258" s="37"/>
      <c r="W258" s="37"/>
      <c r="X258" s="37"/>
      <c r="Y258" s="37"/>
      <c r="Z258" s="37"/>
      <c r="AA258" s="37"/>
      <c r="AB258" s="37"/>
      <c r="AC258" s="37"/>
      <c r="AD258" s="37"/>
      <c r="AE258" s="37"/>
      <c r="AR258" s="186" t="s">
        <v>135</v>
      </c>
      <c r="AT258" s="186" t="s">
        <v>130</v>
      </c>
      <c r="AU258" s="186" t="s">
        <v>72</v>
      </c>
      <c r="AY258" s="16" t="s">
        <v>136</v>
      </c>
      <c r="BE258" s="187">
        <f>IF(N258="základní",J258,0)</f>
        <v>0</v>
      </c>
      <c r="BF258" s="187">
        <f>IF(N258="snížená",J258,0)</f>
        <v>0</v>
      </c>
      <c r="BG258" s="187">
        <f>IF(N258="zákl. přenesená",J258,0)</f>
        <v>0</v>
      </c>
      <c r="BH258" s="187">
        <f>IF(N258="sníž. přenesená",J258,0)</f>
        <v>0</v>
      </c>
      <c r="BI258" s="187">
        <f>IF(N258="nulová",J258,0)</f>
        <v>0</v>
      </c>
      <c r="BJ258" s="16" t="s">
        <v>80</v>
      </c>
      <c r="BK258" s="187">
        <f>ROUND(I258*H258,2)</f>
        <v>0</v>
      </c>
      <c r="BL258" s="16" t="s">
        <v>135</v>
      </c>
      <c r="BM258" s="186" t="s">
        <v>333</v>
      </c>
    </row>
    <row r="259" s="11" customFormat="1">
      <c r="A259" s="11"/>
      <c r="B259" s="199"/>
      <c r="C259" s="200"/>
      <c r="D259" s="190" t="s">
        <v>137</v>
      </c>
      <c r="E259" s="201" t="s">
        <v>19</v>
      </c>
      <c r="F259" s="202" t="s">
        <v>869</v>
      </c>
      <c r="G259" s="200"/>
      <c r="H259" s="203">
        <v>20</v>
      </c>
      <c r="I259" s="204"/>
      <c r="J259" s="200"/>
      <c r="K259" s="200"/>
      <c r="L259" s="205"/>
      <c r="M259" s="206"/>
      <c r="N259" s="207"/>
      <c r="O259" s="207"/>
      <c r="P259" s="207"/>
      <c r="Q259" s="207"/>
      <c r="R259" s="207"/>
      <c r="S259" s="207"/>
      <c r="T259" s="208"/>
      <c r="U259" s="11"/>
      <c r="V259" s="11"/>
      <c r="W259" s="11"/>
      <c r="X259" s="11"/>
      <c r="Y259" s="11"/>
      <c r="Z259" s="11"/>
      <c r="AA259" s="11"/>
      <c r="AB259" s="11"/>
      <c r="AC259" s="11"/>
      <c r="AD259" s="11"/>
      <c r="AE259" s="11"/>
      <c r="AT259" s="209" t="s">
        <v>137</v>
      </c>
      <c r="AU259" s="209" t="s">
        <v>72</v>
      </c>
      <c r="AV259" s="11" t="s">
        <v>82</v>
      </c>
      <c r="AW259" s="11" t="s">
        <v>33</v>
      </c>
      <c r="AX259" s="11" t="s">
        <v>72</v>
      </c>
      <c r="AY259" s="209" t="s">
        <v>136</v>
      </c>
    </row>
    <row r="260" s="12" customFormat="1">
      <c r="A260" s="12"/>
      <c r="B260" s="210"/>
      <c r="C260" s="211"/>
      <c r="D260" s="190" t="s">
        <v>137</v>
      </c>
      <c r="E260" s="212" t="s">
        <v>19</v>
      </c>
      <c r="F260" s="213" t="s">
        <v>140</v>
      </c>
      <c r="G260" s="211"/>
      <c r="H260" s="214">
        <v>20</v>
      </c>
      <c r="I260" s="215"/>
      <c r="J260" s="211"/>
      <c r="K260" s="211"/>
      <c r="L260" s="216"/>
      <c r="M260" s="217"/>
      <c r="N260" s="218"/>
      <c r="O260" s="218"/>
      <c r="P260" s="218"/>
      <c r="Q260" s="218"/>
      <c r="R260" s="218"/>
      <c r="S260" s="218"/>
      <c r="T260" s="219"/>
      <c r="U260" s="12"/>
      <c r="V260" s="12"/>
      <c r="W260" s="12"/>
      <c r="X260" s="12"/>
      <c r="Y260" s="12"/>
      <c r="Z260" s="12"/>
      <c r="AA260" s="12"/>
      <c r="AB260" s="12"/>
      <c r="AC260" s="12"/>
      <c r="AD260" s="12"/>
      <c r="AE260" s="12"/>
      <c r="AT260" s="220" t="s">
        <v>137</v>
      </c>
      <c r="AU260" s="220" t="s">
        <v>72</v>
      </c>
      <c r="AV260" s="12" t="s">
        <v>135</v>
      </c>
      <c r="AW260" s="12" t="s">
        <v>33</v>
      </c>
      <c r="AX260" s="12" t="s">
        <v>80</v>
      </c>
      <c r="AY260" s="220" t="s">
        <v>136</v>
      </c>
    </row>
    <row r="261" s="2" customFormat="1" ht="16.5" customHeight="1">
      <c r="A261" s="37"/>
      <c r="B261" s="38"/>
      <c r="C261" s="175" t="s">
        <v>244</v>
      </c>
      <c r="D261" s="175" t="s">
        <v>130</v>
      </c>
      <c r="E261" s="176" t="s">
        <v>565</v>
      </c>
      <c r="F261" s="177" t="s">
        <v>566</v>
      </c>
      <c r="G261" s="178" t="s">
        <v>133</v>
      </c>
      <c r="H261" s="179">
        <v>20</v>
      </c>
      <c r="I261" s="180"/>
      <c r="J261" s="181">
        <f>ROUND(I261*H261,2)</f>
        <v>0</v>
      </c>
      <c r="K261" s="177" t="s">
        <v>134</v>
      </c>
      <c r="L261" s="43"/>
      <c r="M261" s="182" t="s">
        <v>19</v>
      </c>
      <c r="N261" s="183" t="s">
        <v>43</v>
      </c>
      <c r="O261" s="83"/>
      <c r="P261" s="184">
        <f>O261*H261</f>
        <v>0</v>
      </c>
      <c r="Q261" s="184">
        <v>0</v>
      </c>
      <c r="R261" s="184">
        <f>Q261*H261</f>
        <v>0</v>
      </c>
      <c r="S261" s="184">
        <v>0</v>
      </c>
      <c r="T261" s="185">
        <f>S261*H261</f>
        <v>0</v>
      </c>
      <c r="U261" s="37"/>
      <c r="V261" s="37"/>
      <c r="W261" s="37"/>
      <c r="X261" s="37"/>
      <c r="Y261" s="37"/>
      <c r="Z261" s="37"/>
      <c r="AA261" s="37"/>
      <c r="AB261" s="37"/>
      <c r="AC261" s="37"/>
      <c r="AD261" s="37"/>
      <c r="AE261" s="37"/>
      <c r="AR261" s="186" t="s">
        <v>135</v>
      </c>
      <c r="AT261" s="186" t="s">
        <v>130</v>
      </c>
      <c r="AU261" s="186" t="s">
        <v>72</v>
      </c>
      <c r="AY261" s="16" t="s">
        <v>136</v>
      </c>
      <c r="BE261" s="187">
        <f>IF(N261="základní",J261,0)</f>
        <v>0</v>
      </c>
      <c r="BF261" s="187">
        <f>IF(N261="snížená",J261,0)</f>
        <v>0</v>
      </c>
      <c r="BG261" s="187">
        <f>IF(N261="zákl. přenesená",J261,0)</f>
        <v>0</v>
      </c>
      <c r="BH261" s="187">
        <f>IF(N261="sníž. přenesená",J261,0)</f>
        <v>0</v>
      </c>
      <c r="BI261" s="187">
        <f>IF(N261="nulová",J261,0)</f>
        <v>0</v>
      </c>
      <c r="BJ261" s="16" t="s">
        <v>80</v>
      </c>
      <c r="BK261" s="187">
        <f>ROUND(I261*H261,2)</f>
        <v>0</v>
      </c>
      <c r="BL261" s="16" t="s">
        <v>135</v>
      </c>
      <c r="BM261" s="186" t="s">
        <v>336</v>
      </c>
    </row>
    <row r="262" s="11" customFormat="1">
      <c r="A262" s="11"/>
      <c r="B262" s="199"/>
      <c r="C262" s="200"/>
      <c r="D262" s="190" t="s">
        <v>137</v>
      </c>
      <c r="E262" s="201" t="s">
        <v>19</v>
      </c>
      <c r="F262" s="202" t="s">
        <v>870</v>
      </c>
      <c r="G262" s="200"/>
      <c r="H262" s="203">
        <v>20</v>
      </c>
      <c r="I262" s="204"/>
      <c r="J262" s="200"/>
      <c r="K262" s="200"/>
      <c r="L262" s="205"/>
      <c r="M262" s="206"/>
      <c r="N262" s="207"/>
      <c r="O262" s="207"/>
      <c r="P262" s="207"/>
      <c r="Q262" s="207"/>
      <c r="R262" s="207"/>
      <c r="S262" s="207"/>
      <c r="T262" s="208"/>
      <c r="U262" s="11"/>
      <c r="V262" s="11"/>
      <c r="W262" s="11"/>
      <c r="X262" s="11"/>
      <c r="Y262" s="11"/>
      <c r="Z262" s="11"/>
      <c r="AA262" s="11"/>
      <c r="AB262" s="11"/>
      <c r="AC262" s="11"/>
      <c r="AD262" s="11"/>
      <c r="AE262" s="11"/>
      <c r="AT262" s="209" t="s">
        <v>137</v>
      </c>
      <c r="AU262" s="209" t="s">
        <v>72</v>
      </c>
      <c r="AV262" s="11" t="s">
        <v>82</v>
      </c>
      <c r="AW262" s="11" t="s">
        <v>33</v>
      </c>
      <c r="AX262" s="11" t="s">
        <v>72</v>
      </c>
      <c r="AY262" s="209" t="s">
        <v>136</v>
      </c>
    </row>
    <row r="263" s="12" customFormat="1">
      <c r="A263" s="12"/>
      <c r="B263" s="210"/>
      <c r="C263" s="211"/>
      <c r="D263" s="190" t="s">
        <v>137</v>
      </c>
      <c r="E263" s="212" t="s">
        <v>19</v>
      </c>
      <c r="F263" s="213" t="s">
        <v>140</v>
      </c>
      <c r="G263" s="211"/>
      <c r="H263" s="214">
        <v>20</v>
      </c>
      <c r="I263" s="215"/>
      <c r="J263" s="211"/>
      <c r="K263" s="211"/>
      <c r="L263" s="216"/>
      <c r="M263" s="217"/>
      <c r="N263" s="218"/>
      <c r="O263" s="218"/>
      <c r="P263" s="218"/>
      <c r="Q263" s="218"/>
      <c r="R263" s="218"/>
      <c r="S263" s="218"/>
      <c r="T263" s="219"/>
      <c r="U263" s="12"/>
      <c r="V263" s="12"/>
      <c r="W263" s="12"/>
      <c r="X263" s="12"/>
      <c r="Y263" s="12"/>
      <c r="Z263" s="12"/>
      <c r="AA263" s="12"/>
      <c r="AB263" s="12"/>
      <c r="AC263" s="12"/>
      <c r="AD263" s="12"/>
      <c r="AE263" s="12"/>
      <c r="AT263" s="220" t="s">
        <v>137</v>
      </c>
      <c r="AU263" s="220" t="s">
        <v>72</v>
      </c>
      <c r="AV263" s="12" t="s">
        <v>135</v>
      </c>
      <c r="AW263" s="12" t="s">
        <v>33</v>
      </c>
      <c r="AX263" s="12" t="s">
        <v>80</v>
      </c>
      <c r="AY263" s="220" t="s">
        <v>136</v>
      </c>
    </row>
    <row r="264" s="2" customFormat="1" ht="24.15" customHeight="1">
      <c r="A264" s="37"/>
      <c r="B264" s="38"/>
      <c r="C264" s="175" t="s">
        <v>337</v>
      </c>
      <c r="D264" s="175" t="s">
        <v>130</v>
      </c>
      <c r="E264" s="176" t="s">
        <v>568</v>
      </c>
      <c r="F264" s="177" t="s">
        <v>569</v>
      </c>
      <c r="G264" s="178" t="s">
        <v>133</v>
      </c>
      <c r="H264" s="179">
        <v>2</v>
      </c>
      <c r="I264" s="180"/>
      <c r="J264" s="181">
        <f>ROUND(I264*H264,2)</f>
        <v>0</v>
      </c>
      <c r="K264" s="177" t="s">
        <v>134</v>
      </c>
      <c r="L264" s="43"/>
      <c r="M264" s="182" t="s">
        <v>19</v>
      </c>
      <c r="N264" s="183" t="s">
        <v>43</v>
      </c>
      <c r="O264" s="83"/>
      <c r="P264" s="184">
        <f>O264*H264</f>
        <v>0</v>
      </c>
      <c r="Q264" s="184">
        <v>0</v>
      </c>
      <c r="R264" s="184">
        <f>Q264*H264</f>
        <v>0</v>
      </c>
      <c r="S264" s="184">
        <v>0</v>
      </c>
      <c r="T264" s="185">
        <f>S264*H264</f>
        <v>0</v>
      </c>
      <c r="U264" s="37"/>
      <c r="V264" s="37"/>
      <c r="W264" s="37"/>
      <c r="X264" s="37"/>
      <c r="Y264" s="37"/>
      <c r="Z264" s="37"/>
      <c r="AA264" s="37"/>
      <c r="AB264" s="37"/>
      <c r="AC264" s="37"/>
      <c r="AD264" s="37"/>
      <c r="AE264" s="37"/>
      <c r="AR264" s="186" t="s">
        <v>135</v>
      </c>
      <c r="AT264" s="186" t="s">
        <v>130</v>
      </c>
      <c r="AU264" s="186" t="s">
        <v>72</v>
      </c>
      <c r="AY264" s="16" t="s">
        <v>136</v>
      </c>
      <c r="BE264" s="187">
        <f>IF(N264="základní",J264,0)</f>
        <v>0</v>
      </c>
      <c r="BF264" s="187">
        <f>IF(N264="snížená",J264,0)</f>
        <v>0</v>
      </c>
      <c r="BG264" s="187">
        <f>IF(N264="zákl. přenesená",J264,0)</f>
        <v>0</v>
      </c>
      <c r="BH264" s="187">
        <f>IF(N264="sníž. přenesená",J264,0)</f>
        <v>0</v>
      </c>
      <c r="BI264" s="187">
        <f>IF(N264="nulová",J264,0)</f>
        <v>0</v>
      </c>
      <c r="BJ264" s="16" t="s">
        <v>80</v>
      </c>
      <c r="BK264" s="187">
        <f>ROUND(I264*H264,2)</f>
        <v>0</v>
      </c>
      <c r="BL264" s="16" t="s">
        <v>135</v>
      </c>
      <c r="BM264" s="186" t="s">
        <v>340</v>
      </c>
    </row>
    <row r="265" s="11" customFormat="1">
      <c r="A265" s="11"/>
      <c r="B265" s="199"/>
      <c r="C265" s="200"/>
      <c r="D265" s="190" t="s">
        <v>137</v>
      </c>
      <c r="E265" s="201" t="s">
        <v>19</v>
      </c>
      <c r="F265" s="202" t="s">
        <v>871</v>
      </c>
      <c r="G265" s="200"/>
      <c r="H265" s="203">
        <v>2</v>
      </c>
      <c r="I265" s="204"/>
      <c r="J265" s="200"/>
      <c r="K265" s="200"/>
      <c r="L265" s="205"/>
      <c r="M265" s="206"/>
      <c r="N265" s="207"/>
      <c r="O265" s="207"/>
      <c r="P265" s="207"/>
      <c r="Q265" s="207"/>
      <c r="R265" s="207"/>
      <c r="S265" s="207"/>
      <c r="T265" s="208"/>
      <c r="U265" s="11"/>
      <c r="V265" s="11"/>
      <c r="W265" s="11"/>
      <c r="X265" s="11"/>
      <c r="Y265" s="11"/>
      <c r="Z265" s="11"/>
      <c r="AA265" s="11"/>
      <c r="AB265" s="11"/>
      <c r="AC265" s="11"/>
      <c r="AD265" s="11"/>
      <c r="AE265" s="11"/>
      <c r="AT265" s="209" t="s">
        <v>137</v>
      </c>
      <c r="AU265" s="209" t="s">
        <v>72</v>
      </c>
      <c r="AV265" s="11" t="s">
        <v>82</v>
      </c>
      <c r="AW265" s="11" t="s">
        <v>33</v>
      </c>
      <c r="AX265" s="11" t="s">
        <v>72</v>
      </c>
      <c r="AY265" s="209" t="s">
        <v>136</v>
      </c>
    </row>
    <row r="266" s="12" customFormat="1">
      <c r="A266" s="12"/>
      <c r="B266" s="210"/>
      <c r="C266" s="211"/>
      <c r="D266" s="190" t="s">
        <v>137</v>
      </c>
      <c r="E266" s="212" t="s">
        <v>19</v>
      </c>
      <c r="F266" s="213" t="s">
        <v>140</v>
      </c>
      <c r="G266" s="211"/>
      <c r="H266" s="214">
        <v>2</v>
      </c>
      <c r="I266" s="215"/>
      <c r="J266" s="211"/>
      <c r="K266" s="211"/>
      <c r="L266" s="216"/>
      <c r="M266" s="217"/>
      <c r="N266" s="218"/>
      <c r="O266" s="218"/>
      <c r="P266" s="218"/>
      <c r="Q266" s="218"/>
      <c r="R266" s="218"/>
      <c r="S266" s="218"/>
      <c r="T266" s="219"/>
      <c r="U266" s="12"/>
      <c r="V266" s="12"/>
      <c r="W266" s="12"/>
      <c r="X266" s="12"/>
      <c r="Y266" s="12"/>
      <c r="Z266" s="12"/>
      <c r="AA266" s="12"/>
      <c r="AB266" s="12"/>
      <c r="AC266" s="12"/>
      <c r="AD266" s="12"/>
      <c r="AE266" s="12"/>
      <c r="AT266" s="220" t="s">
        <v>137</v>
      </c>
      <c r="AU266" s="220" t="s">
        <v>72</v>
      </c>
      <c r="AV266" s="12" t="s">
        <v>135</v>
      </c>
      <c r="AW266" s="12" t="s">
        <v>33</v>
      </c>
      <c r="AX266" s="12" t="s">
        <v>80</v>
      </c>
      <c r="AY266" s="220" t="s">
        <v>136</v>
      </c>
    </row>
    <row r="267" s="2" customFormat="1" ht="16.5" customHeight="1">
      <c r="A267" s="37"/>
      <c r="B267" s="38"/>
      <c r="C267" s="175" t="s">
        <v>249</v>
      </c>
      <c r="D267" s="175" t="s">
        <v>130</v>
      </c>
      <c r="E267" s="176" t="s">
        <v>574</v>
      </c>
      <c r="F267" s="177" t="s">
        <v>575</v>
      </c>
      <c r="G267" s="178" t="s">
        <v>576</v>
      </c>
      <c r="H267" s="179">
        <v>4</v>
      </c>
      <c r="I267" s="180"/>
      <c r="J267" s="181">
        <f>ROUND(I267*H267,2)</f>
        <v>0</v>
      </c>
      <c r="K267" s="177" t="s">
        <v>134</v>
      </c>
      <c r="L267" s="43"/>
      <c r="M267" s="182" t="s">
        <v>19</v>
      </c>
      <c r="N267" s="183" t="s">
        <v>43</v>
      </c>
      <c r="O267" s="83"/>
      <c r="P267" s="184">
        <f>O267*H267</f>
        <v>0</v>
      </c>
      <c r="Q267" s="184">
        <v>0</v>
      </c>
      <c r="R267" s="184">
        <f>Q267*H267</f>
        <v>0</v>
      </c>
      <c r="S267" s="184">
        <v>0</v>
      </c>
      <c r="T267" s="185">
        <f>S267*H267</f>
        <v>0</v>
      </c>
      <c r="U267" s="37"/>
      <c r="V267" s="37"/>
      <c r="W267" s="37"/>
      <c r="X267" s="37"/>
      <c r="Y267" s="37"/>
      <c r="Z267" s="37"/>
      <c r="AA267" s="37"/>
      <c r="AB267" s="37"/>
      <c r="AC267" s="37"/>
      <c r="AD267" s="37"/>
      <c r="AE267" s="37"/>
      <c r="AR267" s="186" t="s">
        <v>135</v>
      </c>
      <c r="AT267" s="186" t="s">
        <v>130</v>
      </c>
      <c r="AU267" s="186" t="s">
        <v>72</v>
      </c>
      <c r="AY267" s="16" t="s">
        <v>136</v>
      </c>
      <c r="BE267" s="187">
        <f>IF(N267="základní",J267,0)</f>
        <v>0</v>
      </c>
      <c r="BF267" s="187">
        <f>IF(N267="snížená",J267,0)</f>
        <v>0</v>
      </c>
      <c r="BG267" s="187">
        <f>IF(N267="zákl. přenesená",J267,0)</f>
        <v>0</v>
      </c>
      <c r="BH267" s="187">
        <f>IF(N267="sníž. přenesená",J267,0)</f>
        <v>0</v>
      </c>
      <c r="BI267" s="187">
        <f>IF(N267="nulová",J267,0)</f>
        <v>0</v>
      </c>
      <c r="BJ267" s="16" t="s">
        <v>80</v>
      </c>
      <c r="BK267" s="187">
        <f>ROUND(I267*H267,2)</f>
        <v>0</v>
      </c>
      <c r="BL267" s="16" t="s">
        <v>135</v>
      </c>
      <c r="BM267" s="186" t="s">
        <v>343</v>
      </c>
    </row>
    <row r="268" s="11" customFormat="1">
      <c r="A268" s="11"/>
      <c r="B268" s="199"/>
      <c r="C268" s="200"/>
      <c r="D268" s="190" t="s">
        <v>137</v>
      </c>
      <c r="E268" s="201" t="s">
        <v>19</v>
      </c>
      <c r="F268" s="202" t="s">
        <v>872</v>
      </c>
      <c r="G268" s="200"/>
      <c r="H268" s="203">
        <v>4</v>
      </c>
      <c r="I268" s="204"/>
      <c r="J268" s="200"/>
      <c r="K268" s="200"/>
      <c r="L268" s="205"/>
      <c r="M268" s="206"/>
      <c r="N268" s="207"/>
      <c r="O268" s="207"/>
      <c r="P268" s="207"/>
      <c r="Q268" s="207"/>
      <c r="R268" s="207"/>
      <c r="S268" s="207"/>
      <c r="T268" s="208"/>
      <c r="U268" s="11"/>
      <c r="V268" s="11"/>
      <c r="W268" s="11"/>
      <c r="X268" s="11"/>
      <c r="Y268" s="11"/>
      <c r="Z268" s="11"/>
      <c r="AA268" s="11"/>
      <c r="AB268" s="11"/>
      <c r="AC268" s="11"/>
      <c r="AD268" s="11"/>
      <c r="AE268" s="11"/>
      <c r="AT268" s="209" t="s">
        <v>137</v>
      </c>
      <c r="AU268" s="209" t="s">
        <v>72</v>
      </c>
      <c r="AV268" s="11" t="s">
        <v>82</v>
      </c>
      <c r="AW268" s="11" t="s">
        <v>33</v>
      </c>
      <c r="AX268" s="11" t="s">
        <v>72</v>
      </c>
      <c r="AY268" s="209" t="s">
        <v>136</v>
      </c>
    </row>
    <row r="269" s="12" customFormat="1">
      <c r="A269" s="12"/>
      <c r="B269" s="210"/>
      <c r="C269" s="211"/>
      <c r="D269" s="190" t="s">
        <v>137</v>
      </c>
      <c r="E269" s="212" t="s">
        <v>19</v>
      </c>
      <c r="F269" s="213" t="s">
        <v>140</v>
      </c>
      <c r="G269" s="211"/>
      <c r="H269" s="214">
        <v>4</v>
      </c>
      <c r="I269" s="215"/>
      <c r="J269" s="211"/>
      <c r="K269" s="211"/>
      <c r="L269" s="216"/>
      <c r="M269" s="217"/>
      <c r="N269" s="218"/>
      <c r="O269" s="218"/>
      <c r="P269" s="218"/>
      <c r="Q269" s="218"/>
      <c r="R269" s="218"/>
      <c r="S269" s="218"/>
      <c r="T269" s="219"/>
      <c r="U269" s="12"/>
      <c r="V269" s="12"/>
      <c r="W269" s="12"/>
      <c r="X269" s="12"/>
      <c r="Y269" s="12"/>
      <c r="Z269" s="12"/>
      <c r="AA269" s="12"/>
      <c r="AB269" s="12"/>
      <c r="AC269" s="12"/>
      <c r="AD269" s="12"/>
      <c r="AE269" s="12"/>
      <c r="AT269" s="220" t="s">
        <v>137</v>
      </c>
      <c r="AU269" s="220" t="s">
        <v>72</v>
      </c>
      <c r="AV269" s="12" t="s">
        <v>135</v>
      </c>
      <c r="AW269" s="12" t="s">
        <v>33</v>
      </c>
      <c r="AX269" s="12" t="s">
        <v>80</v>
      </c>
      <c r="AY269" s="220" t="s">
        <v>136</v>
      </c>
    </row>
    <row r="270" s="2" customFormat="1" ht="16.5" customHeight="1">
      <c r="A270" s="37"/>
      <c r="B270" s="38"/>
      <c r="C270" s="175" t="s">
        <v>344</v>
      </c>
      <c r="D270" s="175" t="s">
        <v>130</v>
      </c>
      <c r="E270" s="176" t="s">
        <v>579</v>
      </c>
      <c r="F270" s="177" t="s">
        <v>580</v>
      </c>
      <c r="G270" s="178" t="s">
        <v>133</v>
      </c>
      <c r="H270" s="179">
        <v>8</v>
      </c>
      <c r="I270" s="180"/>
      <c r="J270" s="181">
        <f>ROUND(I270*H270,2)</f>
        <v>0</v>
      </c>
      <c r="K270" s="177" t="s">
        <v>134</v>
      </c>
      <c r="L270" s="43"/>
      <c r="M270" s="182" t="s">
        <v>19</v>
      </c>
      <c r="N270" s="183" t="s">
        <v>43</v>
      </c>
      <c r="O270" s="83"/>
      <c r="P270" s="184">
        <f>O270*H270</f>
        <v>0</v>
      </c>
      <c r="Q270" s="184">
        <v>0</v>
      </c>
      <c r="R270" s="184">
        <f>Q270*H270</f>
        <v>0</v>
      </c>
      <c r="S270" s="184">
        <v>0</v>
      </c>
      <c r="T270" s="185">
        <f>S270*H270</f>
        <v>0</v>
      </c>
      <c r="U270" s="37"/>
      <c r="V270" s="37"/>
      <c r="W270" s="37"/>
      <c r="X270" s="37"/>
      <c r="Y270" s="37"/>
      <c r="Z270" s="37"/>
      <c r="AA270" s="37"/>
      <c r="AB270" s="37"/>
      <c r="AC270" s="37"/>
      <c r="AD270" s="37"/>
      <c r="AE270" s="37"/>
      <c r="AR270" s="186" t="s">
        <v>135</v>
      </c>
      <c r="AT270" s="186" t="s">
        <v>130</v>
      </c>
      <c r="AU270" s="186" t="s">
        <v>72</v>
      </c>
      <c r="AY270" s="16" t="s">
        <v>136</v>
      </c>
      <c r="BE270" s="187">
        <f>IF(N270="základní",J270,0)</f>
        <v>0</v>
      </c>
      <c r="BF270" s="187">
        <f>IF(N270="snížená",J270,0)</f>
        <v>0</v>
      </c>
      <c r="BG270" s="187">
        <f>IF(N270="zákl. přenesená",J270,0)</f>
        <v>0</v>
      </c>
      <c r="BH270" s="187">
        <f>IF(N270="sníž. přenesená",J270,0)</f>
        <v>0</v>
      </c>
      <c r="BI270" s="187">
        <f>IF(N270="nulová",J270,0)</f>
        <v>0</v>
      </c>
      <c r="BJ270" s="16" t="s">
        <v>80</v>
      </c>
      <c r="BK270" s="187">
        <f>ROUND(I270*H270,2)</f>
        <v>0</v>
      </c>
      <c r="BL270" s="16" t="s">
        <v>135</v>
      </c>
      <c r="BM270" s="186" t="s">
        <v>551</v>
      </c>
    </row>
    <row r="271" s="11" customFormat="1">
      <c r="A271" s="11"/>
      <c r="B271" s="199"/>
      <c r="C271" s="200"/>
      <c r="D271" s="190" t="s">
        <v>137</v>
      </c>
      <c r="E271" s="201" t="s">
        <v>19</v>
      </c>
      <c r="F271" s="202" t="s">
        <v>873</v>
      </c>
      <c r="G271" s="200"/>
      <c r="H271" s="203">
        <v>8</v>
      </c>
      <c r="I271" s="204"/>
      <c r="J271" s="200"/>
      <c r="K271" s="200"/>
      <c r="L271" s="205"/>
      <c r="M271" s="206"/>
      <c r="N271" s="207"/>
      <c r="O271" s="207"/>
      <c r="P271" s="207"/>
      <c r="Q271" s="207"/>
      <c r="R271" s="207"/>
      <c r="S271" s="207"/>
      <c r="T271" s="208"/>
      <c r="U271" s="11"/>
      <c r="V271" s="11"/>
      <c r="W271" s="11"/>
      <c r="X271" s="11"/>
      <c r="Y271" s="11"/>
      <c r="Z271" s="11"/>
      <c r="AA271" s="11"/>
      <c r="AB271" s="11"/>
      <c r="AC271" s="11"/>
      <c r="AD271" s="11"/>
      <c r="AE271" s="11"/>
      <c r="AT271" s="209" t="s">
        <v>137</v>
      </c>
      <c r="AU271" s="209" t="s">
        <v>72</v>
      </c>
      <c r="AV271" s="11" t="s">
        <v>82</v>
      </c>
      <c r="AW271" s="11" t="s">
        <v>33</v>
      </c>
      <c r="AX271" s="11" t="s">
        <v>72</v>
      </c>
      <c r="AY271" s="209" t="s">
        <v>136</v>
      </c>
    </row>
    <row r="272" s="12" customFormat="1">
      <c r="A272" s="12"/>
      <c r="B272" s="210"/>
      <c r="C272" s="211"/>
      <c r="D272" s="190" t="s">
        <v>137</v>
      </c>
      <c r="E272" s="212" t="s">
        <v>19</v>
      </c>
      <c r="F272" s="213" t="s">
        <v>140</v>
      </c>
      <c r="G272" s="211"/>
      <c r="H272" s="214">
        <v>8</v>
      </c>
      <c r="I272" s="215"/>
      <c r="J272" s="211"/>
      <c r="K272" s="211"/>
      <c r="L272" s="216"/>
      <c r="M272" s="217"/>
      <c r="N272" s="218"/>
      <c r="O272" s="218"/>
      <c r="P272" s="218"/>
      <c r="Q272" s="218"/>
      <c r="R272" s="218"/>
      <c r="S272" s="218"/>
      <c r="T272" s="219"/>
      <c r="U272" s="12"/>
      <c r="V272" s="12"/>
      <c r="W272" s="12"/>
      <c r="X272" s="12"/>
      <c r="Y272" s="12"/>
      <c r="Z272" s="12"/>
      <c r="AA272" s="12"/>
      <c r="AB272" s="12"/>
      <c r="AC272" s="12"/>
      <c r="AD272" s="12"/>
      <c r="AE272" s="12"/>
      <c r="AT272" s="220" t="s">
        <v>137</v>
      </c>
      <c r="AU272" s="220" t="s">
        <v>72</v>
      </c>
      <c r="AV272" s="12" t="s">
        <v>135</v>
      </c>
      <c r="AW272" s="12" t="s">
        <v>33</v>
      </c>
      <c r="AX272" s="12" t="s">
        <v>80</v>
      </c>
      <c r="AY272" s="220" t="s">
        <v>136</v>
      </c>
    </row>
    <row r="273" s="2" customFormat="1" ht="16.5" customHeight="1">
      <c r="A273" s="37"/>
      <c r="B273" s="38"/>
      <c r="C273" s="175" t="s">
        <v>253</v>
      </c>
      <c r="D273" s="175" t="s">
        <v>130</v>
      </c>
      <c r="E273" s="176" t="s">
        <v>582</v>
      </c>
      <c r="F273" s="177" t="s">
        <v>583</v>
      </c>
      <c r="G273" s="178" t="s">
        <v>133</v>
      </c>
      <c r="H273" s="179">
        <v>2</v>
      </c>
      <c r="I273" s="180"/>
      <c r="J273" s="181">
        <f>ROUND(I273*H273,2)</f>
        <v>0</v>
      </c>
      <c r="K273" s="177" t="s">
        <v>134</v>
      </c>
      <c r="L273" s="43"/>
      <c r="M273" s="182" t="s">
        <v>19</v>
      </c>
      <c r="N273" s="183" t="s">
        <v>43</v>
      </c>
      <c r="O273" s="83"/>
      <c r="P273" s="184">
        <f>O273*H273</f>
        <v>0</v>
      </c>
      <c r="Q273" s="184">
        <v>0</v>
      </c>
      <c r="R273" s="184">
        <f>Q273*H273</f>
        <v>0</v>
      </c>
      <c r="S273" s="184">
        <v>0</v>
      </c>
      <c r="T273" s="185">
        <f>S273*H273</f>
        <v>0</v>
      </c>
      <c r="U273" s="37"/>
      <c r="V273" s="37"/>
      <c r="W273" s="37"/>
      <c r="X273" s="37"/>
      <c r="Y273" s="37"/>
      <c r="Z273" s="37"/>
      <c r="AA273" s="37"/>
      <c r="AB273" s="37"/>
      <c r="AC273" s="37"/>
      <c r="AD273" s="37"/>
      <c r="AE273" s="37"/>
      <c r="AR273" s="186" t="s">
        <v>135</v>
      </c>
      <c r="AT273" s="186" t="s">
        <v>130</v>
      </c>
      <c r="AU273" s="186" t="s">
        <v>72</v>
      </c>
      <c r="AY273" s="16" t="s">
        <v>136</v>
      </c>
      <c r="BE273" s="187">
        <f>IF(N273="základní",J273,0)</f>
        <v>0</v>
      </c>
      <c r="BF273" s="187">
        <f>IF(N273="snížená",J273,0)</f>
        <v>0</v>
      </c>
      <c r="BG273" s="187">
        <f>IF(N273="zákl. přenesená",J273,0)</f>
        <v>0</v>
      </c>
      <c r="BH273" s="187">
        <f>IF(N273="sníž. přenesená",J273,0)</f>
        <v>0</v>
      </c>
      <c r="BI273" s="187">
        <f>IF(N273="nulová",J273,0)</f>
        <v>0</v>
      </c>
      <c r="BJ273" s="16" t="s">
        <v>80</v>
      </c>
      <c r="BK273" s="187">
        <f>ROUND(I273*H273,2)</f>
        <v>0</v>
      </c>
      <c r="BL273" s="16" t="s">
        <v>135</v>
      </c>
      <c r="BM273" s="186" t="s">
        <v>347</v>
      </c>
    </row>
    <row r="274" s="11" customFormat="1">
      <c r="A274" s="11"/>
      <c r="B274" s="199"/>
      <c r="C274" s="200"/>
      <c r="D274" s="190" t="s">
        <v>137</v>
      </c>
      <c r="E274" s="201" t="s">
        <v>19</v>
      </c>
      <c r="F274" s="202" t="s">
        <v>871</v>
      </c>
      <c r="G274" s="200"/>
      <c r="H274" s="203">
        <v>2</v>
      </c>
      <c r="I274" s="204"/>
      <c r="J274" s="200"/>
      <c r="K274" s="200"/>
      <c r="L274" s="205"/>
      <c r="M274" s="206"/>
      <c r="N274" s="207"/>
      <c r="O274" s="207"/>
      <c r="P274" s="207"/>
      <c r="Q274" s="207"/>
      <c r="R274" s="207"/>
      <c r="S274" s="207"/>
      <c r="T274" s="208"/>
      <c r="U274" s="11"/>
      <c r="V274" s="11"/>
      <c r="W274" s="11"/>
      <c r="X274" s="11"/>
      <c r="Y274" s="11"/>
      <c r="Z274" s="11"/>
      <c r="AA274" s="11"/>
      <c r="AB274" s="11"/>
      <c r="AC274" s="11"/>
      <c r="AD274" s="11"/>
      <c r="AE274" s="11"/>
      <c r="AT274" s="209" t="s">
        <v>137</v>
      </c>
      <c r="AU274" s="209" t="s">
        <v>72</v>
      </c>
      <c r="AV274" s="11" t="s">
        <v>82</v>
      </c>
      <c r="AW274" s="11" t="s">
        <v>33</v>
      </c>
      <c r="AX274" s="11" t="s">
        <v>72</v>
      </c>
      <c r="AY274" s="209" t="s">
        <v>136</v>
      </c>
    </row>
    <row r="275" s="12" customFormat="1">
      <c r="A275" s="12"/>
      <c r="B275" s="210"/>
      <c r="C275" s="211"/>
      <c r="D275" s="190" t="s">
        <v>137</v>
      </c>
      <c r="E275" s="212" t="s">
        <v>19</v>
      </c>
      <c r="F275" s="213" t="s">
        <v>140</v>
      </c>
      <c r="G275" s="211"/>
      <c r="H275" s="214">
        <v>2</v>
      </c>
      <c r="I275" s="215"/>
      <c r="J275" s="211"/>
      <c r="K275" s="211"/>
      <c r="L275" s="216"/>
      <c r="M275" s="217"/>
      <c r="N275" s="218"/>
      <c r="O275" s="218"/>
      <c r="P275" s="218"/>
      <c r="Q275" s="218"/>
      <c r="R275" s="218"/>
      <c r="S275" s="218"/>
      <c r="T275" s="219"/>
      <c r="U275" s="12"/>
      <c r="V275" s="12"/>
      <c r="W275" s="12"/>
      <c r="X275" s="12"/>
      <c r="Y275" s="12"/>
      <c r="Z275" s="12"/>
      <c r="AA275" s="12"/>
      <c r="AB275" s="12"/>
      <c r="AC275" s="12"/>
      <c r="AD275" s="12"/>
      <c r="AE275" s="12"/>
      <c r="AT275" s="220" t="s">
        <v>137</v>
      </c>
      <c r="AU275" s="220" t="s">
        <v>72</v>
      </c>
      <c r="AV275" s="12" t="s">
        <v>135</v>
      </c>
      <c r="AW275" s="12" t="s">
        <v>33</v>
      </c>
      <c r="AX275" s="12" t="s">
        <v>80</v>
      </c>
      <c r="AY275" s="220" t="s">
        <v>136</v>
      </c>
    </row>
    <row r="276" s="2" customFormat="1" ht="16.5" customHeight="1">
      <c r="A276" s="37"/>
      <c r="B276" s="38"/>
      <c r="C276" s="175" t="s">
        <v>353</v>
      </c>
      <c r="D276" s="175" t="s">
        <v>130</v>
      </c>
      <c r="E276" s="176" t="s">
        <v>874</v>
      </c>
      <c r="F276" s="177" t="s">
        <v>875</v>
      </c>
      <c r="G276" s="178" t="s">
        <v>133</v>
      </c>
      <c r="H276" s="179">
        <v>2</v>
      </c>
      <c r="I276" s="180"/>
      <c r="J276" s="181">
        <f>ROUND(I276*H276,2)</f>
        <v>0</v>
      </c>
      <c r="K276" s="177" t="s">
        <v>134</v>
      </c>
      <c r="L276" s="43"/>
      <c r="M276" s="182" t="s">
        <v>19</v>
      </c>
      <c r="N276" s="183" t="s">
        <v>43</v>
      </c>
      <c r="O276" s="83"/>
      <c r="P276" s="184">
        <f>O276*H276</f>
        <v>0</v>
      </c>
      <c r="Q276" s="184">
        <v>0</v>
      </c>
      <c r="R276" s="184">
        <f>Q276*H276</f>
        <v>0</v>
      </c>
      <c r="S276" s="184">
        <v>0</v>
      </c>
      <c r="T276" s="185">
        <f>S276*H276</f>
        <v>0</v>
      </c>
      <c r="U276" s="37"/>
      <c r="V276" s="37"/>
      <c r="W276" s="37"/>
      <c r="X276" s="37"/>
      <c r="Y276" s="37"/>
      <c r="Z276" s="37"/>
      <c r="AA276" s="37"/>
      <c r="AB276" s="37"/>
      <c r="AC276" s="37"/>
      <c r="AD276" s="37"/>
      <c r="AE276" s="37"/>
      <c r="AR276" s="186" t="s">
        <v>135</v>
      </c>
      <c r="AT276" s="186" t="s">
        <v>130</v>
      </c>
      <c r="AU276" s="186" t="s">
        <v>72</v>
      </c>
      <c r="AY276" s="16" t="s">
        <v>136</v>
      </c>
      <c r="BE276" s="187">
        <f>IF(N276="základní",J276,0)</f>
        <v>0</v>
      </c>
      <c r="BF276" s="187">
        <f>IF(N276="snížená",J276,0)</f>
        <v>0</v>
      </c>
      <c r="BG276" s="187">
        <f>IF(N276="zákl. přenesená",J276,0)</f>
        <v>0</v>
      </c>
      <c r="BH276" s="187">
        <f>IF(N276="sníž. přenesená",J276,0)</f>
        <v>0</v>
      </c>
      <c r="BI276" s="187">
        <f>IF(N276="nulová",J276,0)</f>
        <v>0</v>
      </c>
      <c r="BJ276" s="16" t="s">
        <v>80</v>
      </c>
      <c r="BK276" s="187">
        <f>ROUND(I276*H276,2)</f>
        <v>0</v>
      </c>
      <c r="BL276" s="16" t="s">
        <v>135</v>
      </c>
      <c r="BM276" s="186" t="s">
        <v>368</v>
      </c>
    </row>
    <row r="277" s="11" customFormat="1">
      <c r="A277" s="11"/>
      <c r="B277" s="199"/>
      <c r="C277" s="200"/>
      <c r="D277" s="190" t="s">
        <v>137</v>
      </c>
      <c r="E277" s="201" t="s">
        <v>19</v>
      </c>
      <c r="F277" s="202" t="s">
        <v>871</v>
      </c>
      <c r="G277" s="200"/>
      <c r="H277" s="203">
        <v>2</v>
      </c>
      <c r="I277" s="204"/>
      <c r="J277" s="200"/>
      <c r="K277" s="200"/>
      <c r="L277" s="205"/>
      <c r="M277" s="206"/>
      <c r="N277" s="207"/>
      <c r="O277" s="207"/>
      <c r="P277" s="207"/>
      <c r="Q277" s="207"/>
      <c r="R277" s="207"/>
      <c r="S277" s="207"/>
      <c r="T277" s="208"/>
      <c r="U277" s="11"/>
      <c r="V277" s="11"/>
      <c r="W277" s="11"/>
      <c r="X277" s="11"/>
      <c r="Y277" s="11"/>
      <c r="Z277" s="11"/>
      <c r="AA277" s="11"/>
      <c r="AB277" s="11"/>
      <c r="AC277" s="11"/>
      <c r="AD277" s="11"/>
      <c r="AE277" s="11"/>
      <c r="AT277" s="209" t="s">
        <v>137</v>
      </c>
      <c r="AU277" s="209" t="s">
        <v>72</v>
      </c>
      <c r="AV277" s="11" t="s">
        <v>82</v>
      </c>
      <c r="AW277" s="11" t="s">
        <v>33</v>
      </c>
      <c r="AX277" s="11" t="s">
        <v>72</v>
      </c>
      <c r="AY277" s="209" t="s">
        <v>136</v>
      </c>
    </row>
    <row r="278" s="12" customFormat="1">
      <c r="A278" s="12"/>
      <c r="B278" s="210"/>
      <c r="C278" s="211"/>
      <c r="D278" s="190" t="s">
        <v>137</v>
      </c>
      <c r="E278" s="212" t="s">
        <v>19</v>
      </c>
      <c r="F278" s="213" t="s">
        <v>140</v>
      </c>
      <c r="G278" s="211"/>
      <c r="H278" s="214">
        <v>2</v>
      </c>
      <c r="I278" s="215"/>
      <c r="J278" s="211"/>
      <c r="K278" s="211"/>
      <c r="L278" s="216"/>
      <c r="M278" s="217"/>
      <c r="N278" s="218"/>
      <c r="O278" s="218"/>
      <c r="P278" s="218"/>
      <c r="Q278" s="218"/>
      <c r="R278" s="218"/>
      <c r="S278" s="218"/>
      <c r="T278" s="219"/>
      <c r="U278" s="12"/>
      <c r="V278" s="12"/>
      <c r="W278" s="12"/>
      <c r="X278" s="12"/>
      <c r="Y278" s="12"/>
      <c r="Z278" s="12"/>
      <c r="AA278" s="12"/>
      <c r="AB278" s="12"/>
      <c r="AC278" s="12"/>
      <c r="AD278" s="12"/>
      <c r="AE278" s="12"/>
      <c r="AT278" s="220" t="s">
        <v>137</v>
      </c>
      <c r="AU278" s="220" t="s">
        <v>72</v>
      </c>
      <c r="AV278" s="12" t="s">
        <v>135</v>
      </c>
      <c r="AW278" s="12" t="s">
        <v>33</v>
      </c>
      <c r="AX278" s="12" t="s">
        <v>80</v>
      </c>
      <c r="AY278" s="220" t="s">
        <v>136</v>
      </c>
    </row>
    <row r="279" s="2" customFormat="1" ht="16.5" customHeight="1">
      <c r="A279" s="37"/>
      <c r="B279" s="38"/>
      <c r="C279" s="175" t="s">
        <v>258</v>
      </c>
      <c r="D279" s="175" t="s">
        <v>130</v>
      </c>
      <c r="E279" s="176" t="s">
        <v>259</v>
      </c>
      <c r="F279" s="177" t="s">
        <v>260</v>
      </c>
      <c r="G279" s="178" t="s">
        <v>182</v>
      </c>
      <c r="H279" s="179">
        <v>0.20000000000000001</v>
      </c>
      <c r="I279" s="180"/>
      <c r="J279" s="181">
        <f>ROUND(I279*H279,2)</f>
        <v>0</v>
      </c>
      <c r="K279" s="177" t="s">
        <v>134</v>
      </c>
      <c r="L279" s="43"/>
      <c r="M279" s="182" t="s">
        <v>19</v>
      </c>
      <c r="N279" s="183" t="s">
        <v>43</v>
      </c>
      <c r="O279" s="83"/>
      <c r="P279" s="184">
        <f>O279*H279</f>
        <v>0</v>
      </c>
      <c r="Q279" s="184">
        <v>0</v>
      </c>
      <c r="R279" s="184">
        <f>Q279*H279</f>
        <v>0</v>
      </c>
      <c r="S279" s="184">
        <v>0</v>
      </c>
      <c r="T279" s="185">
        <f>S279*H279</f>
        <v>0</v>
      </c>
      <c r="U279" s="37"/>
      <c r="V279" s="37"/>
      <c r="W279" s="37"/>
      <c r="X279" s="37"/>
      <c r="Y279" s="37"/>
      <c r="Z279" s="37"/>
      <c r="AA279" s="37"/>
      <c r="AB279" s="37"/>
      <c r="AC279" s="37"/>
      <c r="AD279" s="37"/>
      <c r="AE279" s="37"/>
      <c r="AR279" s="186" t="s">
        <v>135</v>
      </c>
      <c r="AT279" s="186" t="s">
        <v>130</v>
      </c>
      <c r="AU279" s="186" t="s">
        <v>72</v>
      </c>
      <c r="AY279" s="16" t="s">
        <v>136</v>
      </c>
      <c r="BE279" s="187">
        <f>IF(N279="základní",J279,0)</f>
        <v>0</v>
      </c>
      <c r="BF279" s="187">
        <f>IF(N279="snížená",J279,0)</f>
        <v>0</v>
      </c>
      <c r="BG279" s="187">
        <f>IF(N279="zákl. přenesená",J279,0)</f>
        <v>0</v>
      </c>
      <c r="BH279" s="187">
        <f>IF(N279="sníž. přenesená",J279,0)</f>
        <v>0</v>
      </c>
      <c r="BI279" s="187">
        <f>IF(N279="nulová",J279,0)</f>
        <v>0</v>
      </c>
      <c r="BJ279" s="16" t="s">
        <v>80</v>
      </c>
      <c r="BK279" s="187">
        <f>ROUND(I279*H279,2)</f>
        <v>0</v>
      </c>
      <c r="BL279" s="16" t="s">
        <v>135</v>
      </c>
      <c r="BM279" s="186" t="s">
        <v>372</v>
      </c>
    </row>
    <row r="280" s="11" customFormat="1">
      <c r="A280" s="11"/>
      <c r="B280" s="199"/>
      <c r="C280" s="200"/>
      <c r="D280" s="190" t="s">
        <v>137</v>
      </c>
      <c r="E280" s="201" t="s">
        <v>19</v>
      </c>
      <c r="F280" s="202" t="s">
        <v>876</v>
      </c>
      <c r="G280" s="200"/>
      <c r="H280" s="203">
        <v>0.20000000000000001</v>
      </c>
      <c r="I280" s="204"/>
      <c r="J280" s="200"/>
      <c r="K280" s="200"/>
      <c r="L280" s="205"/>
      <c r="M280" s="206"/>
      <c r="N280" s="207"/>
      <c r="O280" s="207"/>
      <c r="P280" s="207"/>
      <c r="Q280" s="207"/>
      <c r="R280" s="207"/>
      <c r="S280" s="207"/>
      <c r="T280" s="208"/>
      <c r="U280" s="11"/>
      <c r="V280" s="11"/>
      <c r="W280" s="11"/>
      <c r="X280" s="11"/>
      <c r="Y280" s="11"/>
      <c r="Z280" s="11"/>
      <c r="AA280" s="11"/>
      <c r="AB280" s="11"/>
      <c r="AC280" s="11"/>
      <c r="AD280" s="11"/>
      <c r="AE280" s="11"/>
      <c r="AT280" s="209" t="s">
        <v>137</v>
      </c>
      <c r="AU280" s="209" t="s">
        <v>72</v>
      </c>
      <c r="AV280" s="11" t="s">
        <v>82</v>
      </c>
      <c r="AW280" s="11" t="s">
        <v>33</v>
      </c>
      <c r="AX280" s="11" t="s">
        <v>72</v>
      </c>
      <c r="AY280" s="209" t="s">
        <v>136</v>
      </c>
    </row>
    <row r="281" s="12" customFormat="1">
      <c r="A281" s="12"/>
      <c r="B281" s="210"/>
      <c r="C281" s="211"/>
      <c r="D281" s="190" t="s">
        <v>137</v>
      </c>
      <c r="E281" s="212" t="s">
        <v>19</v>
      </c>
      <c r="F281" s="213" t="s">
        <v>140</v>
      </c>
      <c r="G281" s="211"/>
      <c r="H281" s="214">
        <v>0.20000000000000001</v>
      </c>
      <c r="I281" s="215"/>
      <c r="J281" s="211"/>
      <c r="K281" s="211"/>
      <c r="L281" s="216"/>
      <c r="M281" s="217"/>
      <c r="N281" s="218"/>
      <c r="O281" s="218"/>
      <c r="P281" s="218"/>
      <c r="Q281" s="218"/>
      <c r="R281" s="218"/>
      <c r="S281" s="218"/>
      <c r="T281" s="219"/>
      <c r="U281" s="12"/>
      <c r="V281" s="12"/>
      <c r="W281" s="12"/>
      <c r="X281" s="12"/>
      <c r="Y281" s="12"/>
      <c r="Z281" s="12"/>
      <c r="AA281" s="12"/>
      <c r="AB281" s="12"/>
      <c r="AC281" s="12"/>
      <c r="AD281" s="12"/>
      <c r="AE281" s="12"/>
      <c r="AT281" s="220" t="s">
        <v>137</v>
      </c>
      <c r="AU281" s="220" t="s">
        <v>72</v>
      </c>
      <c r="AV281" s="12" t="s">
        <v>135</v>
      </c>
      <c r="AW281" s="12" t="s">
        <v>33</v>
      </c>
      <c r="AX281" s="12" t="s">
        <v>80</v>
      </c>
      <c r="AY281" s="220" t="s">
        <v>136</v>
      </c>
    </row>
    <row r="282" s="2" customFormat="1" ht="16.5" customHeight="1">
      <c r="A282" s="37"/>
      <c r="B282" s="38"/>
      <c r="C282" s="175" t="s">
        <v>365</v>
      </c>
      <c r="D282" s="175" t="s">
        <v>130</v>
      </c>
      <c r="E282" s="176" t="s">
        <v>264</v>
      </c>
      <c r="F282" s="177" t="s">
        <v>265</v>
      </c>
      <c r="G282" s="178" t="s">
        <v>182</v>
      </c>
      <c r="H282" s="179">
        <v>0.17499999999999999</v>
      </c>
      <c r="I282" s="180"/>
      <c r="J282" s="181">
        <f>ROUND(I282*H282,2)</f>
        <v>0</v>
      </c>
      <c r="K282" s="177" t="s">
        <v>134</v>
      </c>
      <c r="L282" s="43"/>
      <c r="M282" s="182" t="s">
        <v>19</v>
      </c>
      <c r="N282" s="183" t="s">
        <v>43</v>
      </c>
      <c r="O282" s="83"/>
      <c r="P282" s="184">
        <f>O282*H282</f>
        <v>0</v>
      </c>
      <c r="Q282" s="184">
        <v>0</v>
      </c>
      <c r="R282" s="184">
        <f>Q282*H282</f>
        <v>0</v>
      </c>
      <c r="S282" s="184">
        <v>0</v>
      </c>
      <c r="T282" s="185">
        <f>S282*H282</f>
        <v>0</v>
      </c>
      <c r="U282" s="37"/>
      <c r="V282" s="37"/>
      <c r="W282" s="37"/>
      <c r="X282" s="37"/>
      <c r="Y282" s="37"/>
      <c r="Z282" s="37"/>
      <c r="AA282" s="37"/>
      <c r="AB282" s="37"/>
      <c r="AC282" s="37"/>
      <c r="AD282" s="37"/>
      <c r="AE282" s="37"/>
      <c r="AR282" s="186" t="s">
        <v>135</v>
      </c>
      <c r="AT282" s="186" t="s">
        <v>130</v>
      </c>
      <c r="AU282" s="186" t="s">
        <v>72</v>
      </c>
      <c r="AY282" s="16" t="s">
        <v>136</v>
      </c>
      <c r="BE282" s="187">
        <f>IF(N282="základní",J282,0)</f>
        <v>0</v>
      </c>
      <c r="BF282" s="187">
        <f>IF(N282="snížená",J282,0)</f>
        <v>0</v>
      </c>
      <c r="BG282" s="187">
        <f>IF(N282="zákl. přenesená",J282,0)</f>
        <v>0</v>
      </c>
      <c r="BH282" s="187">
        <f>IF(N282="sníž. přenesená",J282,0)</f>
        <v>0</v>
      </c>
      <c r="BI282" s="187">
        <f>IF(N282="nulová",J282,0)</f>
        <v>0</v>
      </c>
      <c r="BJ282" s="16" t="s">
        <v>80</v>
      </c>
      <c r="BK282" s="187">
        <f>ROUND(I282*H282,2)</f>
        <v>0</v>
      </c>
      <c r="BL282" s="16" t="s">
        <v>135</v>
      </c>
      <c r="BM282" s="186" t="s">
        <v>376</v>
      </c>
    </row>
    <row r="283" s="11" customFormat="1">
      <c r="A283" s="11"/>
      <c r="B283" s="199"/>
      <c r="C283" s="200"/>
      <c r="D283" s="190" t="s">
        <v>137</v>
      </c>
      <c r="E283" s="201" t="s">
        <v>19</v>
      </c>
      <c r="F283" s="202" t="s">
        <v>877</v>
      </c>
      <c r="G283" s="200"/>
      <c r="H283" s="203">
        <v>0.17499999999999999</v>
      </c>
      <c r="I283" s="204"/>
      <c r="J283" s="200"/>
      <c r="K283" s="200"/>
      <c r="L283" s="205"/>
      <c r="M283" s="206"/>
      <c r="N283" s="207"/>
      <c r="O283" s="207"/>
      <c r="P283" s="207"/>
      <c r="Q283" s="207"/>
      <c r="R283" s="207"/>
      <c r="S283" s="207"/>
      <c r="T283" s="208"/>
      <c r="U283" s="11"/>
      <c r="V283" s="11"/>
      <c r="W283" s="11"/>
      <c r="X283" s="11"/>
      <c r="Y283" s="11"/>
      <c r="Z283" s="11"/>
      <c r="AA283" s="11"/>
      <c r="AB283" s="11"/>
      <c r="AC283" s="11"/>
      <c r="AD283" s="11"/>
      <c r="AE283" s="11"/>
      <c r="AT283" s="209" t="s">
        <v>137</v>
      </c>
      <c r="AU283" s="209" t="s">
        <v>72</v>
      </c>
      <c r="AV283" s="11" t="s">
        <v>82</v>
      </c>
      <c r="AW283" s="11" t="s">
        <v>33</v>
      </c>
      <c r="AX283" s="11" t="s">
        <v>72</v>
      </c>
      <c r="AY283" s="209" t="s">
        <v>136</v>
      </c>
    </row>
    <row r="284" s="12" customFormat="1">
      <c r="A284" s="12"/>
      <c r="B284" s="210"/>
      <c r="C284" s="211"/>
      <c r="D284" s="190" t="s">
        <v>137</v>
      </c>
      <c r="E284" s="212" t="s">
        <v>19</v>
      </c>
      <c r="F284" s="213" t="s">
        <v>140</v>
      </c>
      <c r="G284" s="211"/>
      <c r="H284" s="214">
        <v>0.17499999999999999</v>
      </c>
      <c r="I284" s="215"/>
      <c r="J284" s="211"/>
      <c r="K284" s="211"/>
      <c r="L284" s="216"/>
      <c r="M284" s="217"/>
      <c r="N284" s="218"/>
      <c r="O284" s="218"/>
      <c r="P284" s="218"/>
      <c r="Q284" s="218"/>
      <c r="R284" s="218"/>
      <c r="S284" s="218"/>
      <c r="T284" s="219"/>
      <c r="U284" s="12"/>
      <c r="V284" s="12"/>
      <c r="W284" s="12"/>
      <c r="X284" s="12"/>
      <c r="Y284" s="12"/>
      <c r="Z284" s="12"/>
      <c r="AA284" s="12"/>
      <c r="AB284" s="12"/>
      <c r="AC284" s="12"/>
      <c r="AD284" s="12"/>
      <c r="AE284" s="12"/>
      <c r="AT284" s="220" t="s">
        <v>137</v>
      </c>
      <c r="AU284" s="220" t="s">
        <v>72</v>
      </c>
      <c r="AV284" s="12" t="s">
        <v>135</v>
      </c>
      <c r="AW284" s="12" t="s">
        <v>33</v>
      </c>
      <c r="AX284" s="12" t="s">
        <v>80</v>
      </c>
      <c r="AY284" s="220" t="s">
        <v>136</v>
      </c>
    </row>
    <row r="285" s="2" customFormat="1" ht="16.5" customHeight="1">
      <c r="A285" s="37"/>
      <c r="B285" s="38"/>
      <c r="C285" s="175" t="s">
        <v>261</v>
      </c>
      <c r="D285" s="175" t="s">
        <v>130</v>
      </c>
      <c r="E285" s="176" t="s">
        <v>592</v>
      </c>
      <c r="F285" s="177" t="s">
        <v>593</v>
      </c>
      <c r="G285" s="178" t="s">
        <v>237</v>
      </c>
      <c r="H285" s="179">
        <v>93.609999999999999</v>
      </c>
      <c r="I285" s="180"/>
      <c r="J285" s="181">
        <f>ROUND(I285*H285,2)</f>
        <v>0</v>
      </c>
      <c r="K285" s="177" t="s">
        <v>134</v>
      </c>
      <c r="L285" s="43"/>
      <c r="M285" s="182" t="s">
        <v>19</v>
      </c>
      <c r="N285" s="183" t="s">
        <v>43</v>
      </c>
      <c r="O285" s="83"/>
      <c r="P285" s="184">
        <f>O285*H285</f>
        <v>0</v>
      </c>
      <c r="Q285" s="184">
        <v>0</v>
      </c>
      <c r="R285" s="184">
        <f>Q285*H285</f>
        <v>0</v>
      </c>
      <c r="S285" s="184">
        <v>0</v>
      </c>
      <c r="T285" s="185">
        <f>S285*H285</f>
        <v>0</v>
      </c>
      <c r="U285" s="37"/>
      <c r="V285" s="37"/>
      <c r="W285" s="37"/>
      <c r="X285" s="37"/>
      <c r="Y285" s="37"/>
      <c r="Z285" s="37"/>
      <c r="AA285" s="37"/>
      <c r="AB285" s="37"/>
      <c r="AC285" s="37"/>
      <c r="AD285" s="37"/>
      <c r="AE285" s="37"/>
      <c r="AR285" s="186" t="s">
        <v>135</v>
      </c>
      <c r="AT285" s="186" t="s">
        <v>130</v>
      </c>
      <c r="AU285" s="186" t="s">
        <v>72</v>
      </c>
      <c r="AY285" s="16" t="s">
        <v>136</v>
      </c>
      <c r="BE285" s="187">
        <f>IF(N285="základní",J285,0)</f>
        <v>0</v>
      </c>
      <c r="BF285" s="187">
        <f>IF(N285="snížená",J285,0)</f>
        <v>0</v>
      </c>
      <c r="BG285" s="187">
        <f>IF(N285="zákl. přenesená",J285,0)</f>
        <v>0</v>
      </c>
      <c r="BH285" s="187">
        <f>IF(N285="sníž. přenesená",J285,0)</f>
        <v>0</v>
      </c>
      <c r="BI285" s="187">
        <f>IF(N285="nulová",J285,0)</f>
        <v>0</v>
      </c>
      <c r="BJ285" s="16" t="s">
        <v>80</v>
      </c>
      <c r="BK285" s="187">
        <f>ROUND(I285*H285,2)</f>
        <v>0</v>
      </c>
      <c r="BL285" s="16" t="s">
        <v>135</v>
      </c>
      <c r="BM285" s="186" t="s">
        <v>379</v>
      </c>
    </row>
    <row r="286" s="10" customFormat="1">
      <c r="A286" s="10"/>
      <c r="B286" s="188"/>
      <c r="C286" s="189"/>
      <c r="D286" s="190" t="s">
        <v>137</v>
      </c>
      <c r="E286" s="191" t="s">
        <v>19</v>
      </c>
      <c r="F286" s="192" t="s">
        <v>822</v>
      </c>
      <c r="G286" s="189"/>
      <c r="H286" s="191" t="s">
        <v>19</v>
      </c>
      <c r="I286" s="193"/>
      <c r="J286" s="189"/>
      <c r="K286" s="189"/>
      <c r="L286" s="194"/>
      <c r="M286" s="195"/>
      <c r="N286" s="196"/>
      <c r="O286" s="196"/>
      <c r="P286" s="196"/>
      <c r="Q286" s="196"/>
      <c r="R286" s="196"/>
      <c r="S286" s="196"/>
      <c r="T286" s="197"/>
      <c r="U286" s="10"/>
      <c r="V286" s="10"/>
      <c r="W286" s="10"/>
      <c r="X286" s="10"/>
      <c r="Y286" s="10"/>
      <c r="Z286" s="10"/>
      <c r="AA286" s="10"/>
      <c r="AB286" s="10"/>
      <c r="AC286" s="10"/>
      <c r="AD286" s="10"/>
      <c r="AE286" s="10"/>
      <c r="AT286" s="198" t="s">
        <v>137</v>
      </c>
      <c r="AU286" s="198" t="s">
        <v>72</v>
      </c>
      <c r="AV286" s="10" t="s">
        <v>80</v>
      </c>
      <c r="AW286" s="10" t="s">
        <v>33</v>
      </c>
      <c r="AX286" s="10" t="s">
        <v>72</v>
      </c>
      <c r="AY286" s="198" t="s">
        <v>136</v>
      </c>
    </row>
    <row r="287" s="10" customFormat="1">
      <c r="A287" s="10"/>
      <c r="B287" s="188"/>
      <c r="C287" s="189"/>
      <c r="D287" s="190" t="s">
        <v>137</v>
      </c>
      <c r="E287" s="191" t="s">
        <v>19</v>
      </c>
      <c r="F287" s="192" t="s">
        <v>823</v>
      </c>
      <c r="G287" s="189"/>
      <c r="H287" s="191" t="s">
        <v>19</v>
      </c>
      <c r="I287" s="193"/>
      <c r="J287" s="189"/>
      <c r="K287" s="189"/>
      <c r="L287" s="194"/>
      <c r="M287" s="195"/>
      <c r="N287" s="196"/>
      <c r="O287" s="196"/>
      <c r="P287" s="196"/>
      <c r="Q287" s="196"/>
      <c r="R287" s="196"/>
      <c r="S287" s="196"/>
      <c r="T287" s="197"/>
      <c r="U287" s="10"/>
      <c r="V287" s="10"/>
      <c r="W287" s="10"/>
      <c r="X287" s="10"/>
      <c r="Y287" s="10"/>
      <c r="Z287" s="10"/>
      <c r="AA287" s="10"/>
      <c r="AB287" s="10"/>
      <c r="AC287" s="10"/>
      <c r="AD287" s="10"/>
      <c r="AE287" s="10"/>
      <c r="AT287" s="198" t="s">
        <v>137</v>
      </c>
      <c r="AU287" s="198" t="s">
        <v>72</v>
      </c>
      <c r="AV287" s="10" t="s">
        <v>80</v>
      </c>
      <c r="AW287" s="10" t="s">
        <v>33</v>
      </c>
      <c r="AX287" s="10" t="s">
        <v>72</v>
      </c>
      <c r="AY287" s="198" t="s">
        <v>136</v>
      </c>
    </row>
    <row r="288" s="11" customFormat="1">
      <c r="A288" s="11"/>
      <c r="B288" s="199"/>
      <c r="C288" s="200"/>
      <c r="D288" s="190" t="s">
        <v>137</v>
      </c>
      <c r="E288" s="201" t="s">
        <v>19</v>
      </c>
      <c r="F288" s="202" t="s">
        <v>824</v>
      </c>
      <c r="G288" s="200"/>
      <c r="H288" s="203">
        <v>93.609999999999999</v>
      </c>
      <c r="I288" s="204"/>
      <c r="J288" s="200"/>
      <c r="K288" s="200"/>
      <c r="L288" s="205"/>
      <c r="M288" s="206"/>
      <c r="N288" s="207"/>
      <c r="O288" s="207"/>
      <c r="P288" s="207"/>
      <c r="Q288" s="207"/>
      <c r="R288" s="207"/>
      <c r="S288" s="207"/>
      <c r="T288" s="208"/>
      <c r="U288" s="11"/>
      <c r="V288" s="11"/>
      <c r="W288" s="11"/>
      <c r="X288" s="11"/>
      <c r="Y288" s="11"/>
      <c r="Z288" s="11"/>
      <c r="AA288" s="11"/>
      <c r="AB288" s="11"/>
      <c r="AC288" s="11"/>
      <c r="AD288" s="11"/>
      <c r="AE288" s="11"/>
      <c r="AT288" s="209" t="s">
        <v>137</v>
      </c>
      <c r="AU288" s="209" t="s">
        <v>72</v>
      </c>
      <c r="AV288" s="11" t="s">
        <v>82</v>
      </c>
      <c r="AW288" s="11" t="s">
        <v>33</v>
      </c>
      <c r="AX288" s="11" t="s">
        <v>72</v>
      </c>
      <c r="AY288" s="209" t="s">
        <v>136</v>
      </c>
    </row>
    <row r="289" s="12" customFormat="1">
      <c r="A289" s="12"/>
      <c r="B289" s="210"/>
      <c r="C289" s="211"/>
      <c r="D289" s="190" t="s">
        <v>137</v>
      </c>
      <c r="E289" s="212" t="s">
        <v>19</v>
      </c>
      <c r="F289" s="213" t="s">
        <v>140</v>
      </c>
      <c r="G289" s="211"/>
      <c r="H289" s="214">
        <v>93.609999999999999</v>
      </c>
      <c r="I289" s="215"/>
      <c r="J289" s="211"/>
      <c r="K289" s="211"/>
      <c r="L289" s="216"/>
      <c r="M289" s="217"/>
      <c r="N289" s="218"/>
      <c r="O289" s="218"/>
      <c r="P289" s="218"/>
      <c r="Q289" s="218"/>
      <c r="R289" s="218"/>
      <c r="S289" s="218"/>
      <c r="T289" s="219"/>
      <c r="U289" s="12"/>
      <c r="V289" s="12"/>
      <c r="W289" s="12"/>
      <c r="X289" s="12"/>
      <c r="Y289" s="12"/>
      <c r="Z289" s="12"/>
      <c r="AA289" s="12"/>
      <c r="AB289" s="12"/>
      <c r="AC289" s="12"/>
      <c r="AD289" s="12"/>
      <c r="AE289" s="12"/>
      <c r="AT289" s="220" t="s">
        <v>137</v>
      </c>
      <c r="AU289" s="220" t="s">
        <v>72</v>
      </c>
      <c r="AV289" s="12" t="s">
        <v>135</v>
      </c>
      <c r="AW289" s="12" t="s">
        <v>33</v>
      </c>
      <c r="AX289" s="12" t="s">
        <v>80</v>
      </c>
      <c r="AY289" s="220" t="s">
        <v>136</v>
      </c>
    </row>
    <row r="290" s="2" customFormat="1" ht="16.5" customHeight="1">
      <c r="A290" s="37"/>
      <c r="B290" s="38"/>
      <c r="C290" s="175" t="s">
        <v>373</v>
      </c>
      <c r="D290" s="175" t="s">
        <v>130</v>
      </c>
      <c r="E290" s="176" t="s">
        <v>225</v>
      </c>
      <c r="F290" s="177" t="s">
        <v>226</v>
      </c>
      <c r="G290" s="178" t="s">
        <v>227</v>
      </c>
      <c r="H290" s="179">
        <v>20.399999999999999</v>
      </c>
      <c r="I290" s="180"/>
      <c r="J290" s="181">
        <f>ROUND(I290*H290,2)</f>
        <v>0</v>
      </c>
      <c r="K290" s="177" t="s">
        <v>134</v>
      </c>
      <c r="L290" s="43"/>
      <c r="M290" s="182" t="s">
        <v>19</v>
      </c>
      <c r="N290" s="183" t="s">
        <v>43</v>
      </c>
      <c r="O290" s="83"/>
      <c r="P290" s="184">
        <f>O290*H290</f>
        <v>0</v>
      </c>
      <c r="Q290" s="184">
        <v>0</v>
      </c>
      <c r="R290" s="184">
        <f>Q290*H290</f>
        <v>0</v>
      </c>
      <c r="S290" s="184">
        <v>0</v>
      </c>
      <c r="T290" s="185">
        <f>S290*H290</f>
        <v>0</v>
      </c>
      <c r="U290" s="37"/>
      <c r="V290" s="37"/>
      <c r="W290" s="37"/>
      <c r="X290" s="37"/>
      <c r="Y290" s="37"/>
      <c r="Z290" s="37"/>
      <c r="AA290" s="37"/>
      <c r="AB290" s="37"/>
      <c r="AC290" s="37"/>
      <c r="AD290" s="37"/>
      <c r="AE290" s="37"/>
      <c r="AR290" s="186" t="s">
        <v>135</v>
      </c>
      <c r="AT290" s="186" t="s">
        <v>130</v>
      </c>
      <c r="AU290" s="186" t="s">
        <v>72</v>
      </c>
      <c r="AY290" s="16" t="s">
        <v>136</v>
      </c>
      <c r="BE290" s="187">
        <f>IF(N290="základní",J290,0)</f>
        <v>0</v>
      </c>
      <c r="BF290" s="187">
        <f>IF(N290="snížená",J290,0)</f>
        <v>0</v>
      </c>
      <c r="BG290" s="187">
        <f>IF(N290="zákl. přenesená",J290,0)</f>
        <v>0</v>
      </c>
      <c r="BH290" s="187">
        <f>IF(N290="sníž. přenesená",J290,0)</f>
        <v>0</v>
      </c>
      <c r="BI290" s="187">
        <f>IF(N290="nulová",J290,0)</f>
        <v>0</v>
      </c>
      <c r="BJ290" s="16" t="s">
        <v>80</v>
      </c>
      <c r="BK290" s="187">
        <f>ROUND(I290*H290,2)</f>
        <v>0</v>
      </c>
      <c r="BL290" s="16" t="s">
        <v>135</v>
      </c>
      <c r="BM290" s="186" t="s">
        <v>383</v>
      </c>
    </row>
    <row r="291" s="11" customFormat="1">
      <c r="A291" s="11"/>
      <c r="B291" s="199"/>
      <c r="C291" s="200"/>
      <c r="D291" s="190" t="s">
        <v>137</v>
      </c>
      <c r="E291" s="201" t="s">
        <v>19</v>
      </c>
      <c r="F291" s="202" t="s">
        <v>270</v>
      </c>
      <c r="G291" s="200"/>
      <c r="H291" s="203">
        <v>20.399999999999999</v>
      </c>
      <c r="I291" s="204"/>
      <c r="J291" s="200"/>
      <c r="K291" s="200"/>
      <c r="L291" s="205"/>
      <c r="M291" s="206"/>
      <c r="N291" s="207"/>
      <c r="O291" s="207"/>
      <c r="P291" s="207"/>
      <c r="Q291" s="207"/>
      <c r="R291" s="207"/>
      <c r="S291" s="207"/>
      <c r="T291" s="208"/>
      <c r="U291" s="11"/>
      <c r="V291" s="11"/>
      <c r="W291" s="11"/>
      <c r="X291" s="11"/>
      <c r="Y291" s="11"/>
      <c r="Z291" s="11"/>
      <c r="AA291" s="11"/>
      <c r="AB291" s="11"/>
      <c r="AC291" s="11"/>
      <c r="AD291" s="11"/>
      <c r="AE291" s="11"/>
      <c r="AT291" s="209" t="s">
        <v>137</v>
      </c>
      <c r="AU291" s="209" t="s">
        <v>72</v>
      </c>
      <c r="AV291" s="11" t="s">
        <v>82</v>
      </c>
      <c r="AW291" s="11" t="s">
        <v>33</v>
      </c>
      <c r="AX291" s="11" t="s">
        <v>72</v>
      </c>
      <c r="AY291" s="209" t="s">
        <v>136</v>
      </c>
    </row>
    <row r="292" s="12" customFormat="1">
      <c r="A292" s="12"/>
      <c r="B292" s="210"/>
      <c r="C292" s="211"/>
      <c r="D292" s="190" t="s">
        <v>137</v>
      </c>
      <c r="E292" s="212" t="s">
        <v>19</v>
      </c>
      <c r="F292" s="213" t="s">
        <v>140</v>
      </c>
      <c r="G292" s="211"/>
      <c r="H292" s="214">
        <v>20.399999999999999</v>
      </c>
      <c r="I292" s="215"/>
      <c r="J292" s="211"/>
      <c r="K292" s="211"/>
      <c r="L292" s="216"/>
      <c r="M292" s="217"/>
      <c r="N292" s="218"/>
      <c r="O292" s="218"/>
      <c r="P292" s="218"/>
      <c r="Q292" s="218"/>
      <c r="R292" s="218"/>
      <c r="S292" s="218"/>
      <c r="T292" s="219"/>
      <c r="U292" s="12"/>
      <c r="V292" s="12"/>
      <c r="W292" s="12"/>
      <c r="X292" s="12"/>
      <c r="Y292" s="12"/>
      <c r="Z292" s="12"/>
      <c r="AA292" s="12"/>
      <c r="AB292" s="12"/>
      <c r="AC292" s="12"/>
      <c r="AD292" s="12"/>
      <c r="AE292" s="12"/>
      <c r="AT292" s="220" t="s">
        <v>137</v>
      </c>
      <c r="AU292" s="220" t="s">
        <v>72</v>
      </c>
      <c r="AV292" s="12" t="s">
        <v>135</v>
      </c>
      <c r="AW292" s="12" t="s">
        <v>33</v>
      </c>
      <c r="AX292" s="12" t="s">
        <v>80</v>
      </c>
      <c r="AY292" s="220" t="s">
        <v>136</v>
      </c>
    </row>
    <row r="293" s="2" customFormat="1" ht="16.5" customHeight="1">
      <c r="A293" s="37"/>
      <c r="B293" s="38"/>
      <c r="C293" s="221" t="s">
        <v>266</v>
      </c>
      <c r="D293" s="221" t="s">
        <v>272</v>
      </c>
      <c r="E293" s="222" t="s">
        <v>273</v>
      </c>
      <c r="F293" s="223" t="s">
        <v>274</v>
      </c>
      <c r="G293" s="224" t="s">
        <v>149</v>
      </c>
      <c r="H293" s="225">
        <v>625.57899999999995</v>
      </c>
      <c r="I293" s="226"/>
      <c r="J293" s="227">
        <f>ROUND(I293*H293,2)</f>
        <v>0</v>
      </c>
      <c r="K293" s="223" t="s">
        <v>134</v>
      </c>
      <c r="L293" s="228"/>
      <c r="M293" s="229" t="s">
        <v>19</v>
      </c>
      <c r="N293" s="230" t="s">
        <v>43</v>
      </c>
      <c r="O293" s="83"/>
      <c r="P293" s="184">
        <f>O293*H293</f>
        <v>0</v>
      </c>
      <c r="Q293" s="184">
        <v>0</v>
      </c>
      <c r="R293" s="184">
        <f>Q293*H293</f>
        <v>0</v>
      </c>
      <c r="S293" s="184">
        <v>0</v>
      </c>
      <c r="T293" s="185">
        <f>S293*H293</f>
        <v>0</v>
      </c>
      <c r="U293" s="37"/>
      <c r="V293" s="37"/>
      <c r="W293" s="37"/>
      <c r="X293" s="37"/>
      <c r="Y293" s="37"/>
      <c r="Z293" s="37"/>
      <c r="AA293" s="37"/>
      <c r="AB293" s="37"/>
      <c r="AC293" s="37"/>
      <c r="AD293" s="37"/>
      <c r="AE293" s="37"/>
      <c r="AR293" s="186" t="s">
        <v>174</v>
      </c>
      <c r="AT293" s="186" t="s">
        <v>272</v>
      </c>
      <c r="AU293" s="186" t="s">
        <v>72</v>
      </c>
      <c r="AY293" s="16" t="s">
        <v>136</v>
      </c>
      <c r="BE293" s="187">
        <f>IF(N293="základní",J293,0)</f>
        <v>0</v>
      </c>
      <c r="BF293" s="187">
        <f>IF(N293="snížená",J293,0)</f>
        <v>0</v>
      </c>
      <c r="BG293" s="187">
        <f>IF(N293="zákl. přenesená",J293,0)</f>
        <v>0</v>
      </c>
      <c r="BH293" s="187">
        <f>IF(N293="sníž. přenesená",J293,0)</f>
        <v>0</v>
      </c>
      <c r="BI293" s="187">
        <f>IF(N293="nulová",J293,0)</f>
        <v>0</v>
      </c>
      <c r="BJ293" s="16" t="s">
        <v>80</v>
      </c>
      <c r="BK293" s="187">
        <f>ROUND(I293*H293,2)</f>
        <v>0</v>
      </c>
      <c r="BL293" s="16" t="s">
        <v>135</v>
      </c>
      <c r="BM293" s="186" t="s">
        <v>386</v>
      </c>
    </row>
    <row r="294" s="11" customFormat="1">
      <c r="A294" s="11"/>
      <c r="B294" s="199"/>
      <c r="C294" s="200"/>
      <c r="D294" s="190" t="s">
        <v>137</v>
      </c>
      <c r="E294" s="201" t="s">
        <v>19</v>
      </c>
      <c r="F294" s="202" t="s">
        <v>878</v>
      </c>
      <c r="G294" s="200"/>
      <c r="H294" s="203">
        <v>625.57899999999995</v>
      </c>
      <c r="I294" s="204"/>
      <c r="J294" s="200"/>
      <c r="K294" s="200"/>
      <c r="L294" s="205"/>
      <c r="M294" s="206"/>
      <c r="N294" s="207"/>
      <c r="O294" s="207"/>
      <c r="P294" s="207"/>
      <c r="Q294" s="207"/>
      <c r="R294" s="207"/>
      <c r="S294" s="207"/>
      <c r="T294" s="208"/>
      <c r="U294" s="11"/>
      <c r="V294" s="11"/>
      <c r="W294" s="11"/>
      <c r="X294" s="11"/>
      <c r="Y294" s="11"/>
      <c r="Z294" s="11"/>
      <c r="AA294" s="11"/>
      <c r="AB294" s="11"/>
      <c r="AC294" s="11"/>
      <c r="AD294" s="11"/>
      <c r="AE294" s="11"/>
      <c r="AT294" s="209" t="s">
        <v>137</v>
      </c>
      <c r="AU294" s="209" t="s">
        <v>72</v>
      </c>
      <c r="AV294" s="11" t="s">
        <v>82</v>
      </c>
      <c r="AW294" s="11" t="s">
        <v>33</v>
      </c>
      <c r="AX294" s="11" t="s">
        <v>72</v>
      </c>
      <c r="AY294" s="209" t="s">
        <v>136</v>
      </c>
    </row>
    <row r="295" s="12" customFormat="1">
      <c r="A295" s="12"/>
      <c r="B295" s="210"/>
      <c r="C295" s="211"/>
      <c r="D295" s="190" t="s">
        <v>137</v>
      </c>
      <c r="E295" s="212" t="s">
        <v>19</v>
      </c>
      <c r="F295" s="213" t="s">
        <v>140</v>
      </c>
      <c r="G295" s="211"/>
      <c r="H295" s="214">
        <v>625.57899999999995</v>
      </c>
      <c r="I295" s="215"/>
      <c r="J295" s="211"/>
      <c r="K295" s="211"/>
      <c r="L295" s="216"/>
      <c r="M295" s="217"/>
      <c r="N295" s="218"/>
      <c r="O295" s="218"/>
      <c r="P295" s="218"/>
      <c r="Q295" s="218"/>
      <c r="R295" s="218"/>
      <c r="S295" s="218"/>
      <c r="T295" s="219"/>
      <c r="U295" s="12"/>
      <c r="V295" s="12"/>
      <c r="W295" s="12"/>
      <c r="X295" s="12"/>
      <c r="Y295" s="12"/>
      <c r="Z295" s="12"/>
      <c r="AA295" s="12"/>
      <c r="AB295" s="12"/>
      <c r="AC295" s="12"/>
      <c r="AD295" s="12"/>
      <c r="AE295" s="12"/>
      <c r="AT295" s="220" t="s">
        <v>137</v>
      </c>
      <c r="AU295" s="220" t="s">
        <v>72</v>
      </c>
      <c r="AV295" s="12" t="s">
        <v>135</v>
      </c>
      <c r="AW295" s="12" t="s">
        <v>33</v>
      </c>
      <c r="AX295" s="12" t="s">
        <v>80</v>
      </c>
      <c r="AY295" s="220" t="s">
        <v>136</v>
      </c>
    </row>
    <row r="296" s="2" customFormat="1" ht="16.5" customHeight="1">
      <c r="A296" s="37"/>
      <c r="B296" s="38"/>
      <c r="C296" s="221" t="s">
        <v>380</v>
      </c>
      <c r="D296" s="221" t="s">
        <v>272</v>
      </c>
      <c r="E296" s="222" t="s">
        <v>277</v>
      </c>
      <c r="F296" s="223" t="s">
        <v>278</v>
      </c>
      <c r="G296" s="224" t="s">
        <v>149</v>
      </c>
      <c r="H296" s="225">
        <v>43.289999999999999</v>
      </c>
      <c r="I296" s="226"/>
      <c r="J296" s="227">
        <f>ROUND(I296*H296,2)</f>
        <v>0</v>
      </c>
      <c r="K296" s="223" t="s">
        <v>134</v>
      </c>
      <c r="L296" s="228"/>
      <c r="M296" s="229" t="s">
        <v>19</v>
      </c>
      <c r="N296" s="230" t="s">
        <v>43</v>
      </c>
      <c r="O296" s="83"/>
      <c r="P296" s="184">
        <f>O296*H296</f>
        <v>0</v>
      </c>
      <c r="Q296" s="184">
        <v>0</v>
      </c>
      <c r="R296" s="184">
        <f>Q296*H296</f>
        <v>0</v>
      </c>
      <c r="S296" s="184">
        <v>0</v>
      </c>
      <c r="T296" s="185">
        <f>S296*H296</f>
        <v>0</v>
      </c>
      <c r="U296" s="37"/>
      <c r="V296" s="37"/>
      <c r="W296" s="37"/>
      <c r="X296" s="37"/>
      <c r="Y296" s="37"/>
      <c r="Z296" s="37"/>
      <c r="AA296" s="37"/>
      <c r="AB296" s="37"/>
      <c r="AC296" s="37"/>
      <c r="AD296" s="37"/>
      <c r="AE296" s="37"/>
      <c r="AR296" s="186" t="s">
        <v>174</v>
      </c>
      <c r="AT296" s="186" t="s">
        <v>272</v>
      </c>
      <c r="AU296" s="186" t="s">
        <v>72</v>
      </c>
      <c r="AY296" s="16" t="s">
        <v>136</v>
      </c>
      <c r="BE296" s="187">
        <f>IF(N296="základní",J296,0)</f>
        <v>0</v>
      </c>
      <c r="BF296" s="187">
        <f>IF(N296="snížená",J296,0)</f>
        <v>0</v>
      </c>
      <c r="BG296" s="187">
        <f>IF(N296="zákl. přenesená",J296,0)</f>
        <v>0</v>
      </c>
      <c r="BH296" s="187">
        <f>IF(N296="sníž. přenesená",J296,0)</f>
        <v>0</v>
      </c>
      <c r="BI296" s="187">
        <f>IF(N296="nulová",J296,0)</f>
        <v>0</v>
      </c>
      <c r="BJ296" s="16" t="s">
        <v>80</v>
      </c>
      <c r="BK296" s="187">
        <f>ROUND(I296*H296,2)</f>
        <v>0</v>
      </c>
      <c r="BL296" s="16" t="s">
        <v>135</v>
      </c>
      <c r="BM296" s="186" t="s">
        <v>390</v>
      </c>
    </row>
    <row r="297" s="11" customFormat="1">
      <c r="A297" s="11"/>
      <c r="B297" s="199"/>
      <c r="C297" s="200"/>
      <c r="D297" s="190" t="s">
        <v>137</v>
      </c>
      <c r="E297" s="201" t="s">
        <v>19</v>
      </c>
      <c r="F297" s="202" t="s">
        <v>879</v>
      </c>
      <c r="G297" s="200"/>
      <c r="H297" s="203">
        <v>43.289999999999999</v>
      </c>
      <c r="I297" s="204"/>
      <c r="J297" s="200"/>
      <c r="K297" s="200"/>
      <c r="L297" s="205"/>
      <c r="M297" s="206"/>
      <c r="N297" s="207"/>
      <c r="O297" s="207"/>
      <c r="P297" s="207"/>
      <c r="Q297" s="207"/>
      <c r="R297" s="207"/>
      <c r="S297" s="207"/>
      <c r="T297" s="208"/>
      <c r="U297" s="11"/>
      <c r="V297" s="11"/>
      <c r="W297" s="11"/>
      <c r="X297" s="11"/>
      <c r="Y297" s="11"/>
      <c r="Z297" s="11"/>
      <c r="AA297" s="11"/>
      <c r="AB297" s="11"/>
      <c r="AC297" s="11"/>
      <c r="AD297" s="11"/>
      <c r="AE297" s="11"/>
      <c r="AT297" s="209" t="s">
        <v>137</v>
      </c>
      <c r="AU297" s="209" t="s">
        <v>72</v>
      </c>
      <c r="AV297" s="11" t="s">
        <v>82</v>
      </c>
      <c r="AW297" s="11" t="s">
        <v>33</v>
      </c>
      <c r="AX297" s="11" t="s">
        <v>72</v>
      </c>
      <c r="AY297" s="209" t="s">
        <v>136</v>
      </c>
    </row>
    <row r="298" s="12" customFormat="1">
      <c r="A298" s="12"/>
      <c r="B298" s="210"/>
      <c r="C298" s="211"/>
      <c r="D298" s="190" t="s">
        <v>137</v>
      </c>
      <c r="E298" s="212" t="s">
        <v>19</v>
      </c>
      <c r="F298" s="213" t="s">
        <v>140</v>
      </c>
      <c r="G298" s="211"/>
      <c r="H298" s="214">
        <v>43.289999999999999</v>
      </c>
      <c r="I298" s="215"/>
      <c r="J298" s="211"/>
      <c r="K298" s="211"/>
      <c r="L298" s="216"/>
      <c r="M298" s="217"/>
      <c r="N298" s="218"/>
      <c r="O298" s="218"/>
      <c r="P298" s="218"/>
      <c r="Q298" s="218"/>
      <c r="R298" s="218"/>
      <c r="S298" s="218"/>
      <c r="T298" s="219"/>
      <c r="U298" s="12"/>
      <c r="V298" s="12"/>
      <c r="W298" s="12"/>
      <c r="X298" s="12"/>
      <c r="Y298" s="12"/>
      <c r="Z298" s="12"/>
      <c r="AA298" s="12"/>
      <c r="AB298" s="12"/>
      <c r="AC298" s="12"/>
      <c r="AD298" s="12"/>
      <c r="AE298" s="12"/>
      <c r="AT298" s="220" t="s">
        <v>137</v>
      </c>
      <c r="AU298" s="220" t="s">
        <v>72</v>
      </c>
      <c r="AV298" s="12" t="s">
        <v>135</v>
      </c>
      <c r="AW298" s="12" t="s">
        <v>33</v>
      </c>
      <c r="AX298" s="12" t="s">
        <v>80</v>
      </c>
      <c r="AY298" s="220" t="s">
        <v>136</v>
      </c>
    </row>
    <row r="299" s="2" customFormat="1" ht="33" customHeight="1">
      <c r="A299" s="37"/>
      <c r="B299" s="38"/>
      <c r="C299" s="175" t="s">
        <v>269</v>
      </c>
      <c r="D299" s="175" t="s">
        <v>130</v>
      </c>
      <c r="E299" s="176" t="s">
        <v>282</v>
      </c>
      <c r="F299" s="177" t="s">
        <v>283</v>
      </c>
      <c r="G299" s="178" t="s">
        <v>149</v>
      </c>
      <c r="H299" s="179">
        <v>668.86900000000003</v>
      </c>
      <c r="I299" s="180"/>
      <c r="J299" s="181">
        <f>ROUND(I299*H299,2)</f>
        <v>0</v>
      </c>
      <c r="K299" s="177" t="s">
        <v>134</v>
      </c>
      <c r="L299" s="43"/>
      <c r="M299" s="182" t="s">
        <v>19</v>
      </c>
      <c r="N299" s="183" t="s">
        <v>43</v>
      </c>
      <c r="O299" s="83"/>
      <c r="P299" s="184">
        <f>O299*H299</f>
        <v>0</v>
      </c>
      <c r="Q299" s="184">
        <v>0</v>
      </c>
      <c r="R299" s="184">
        <f>Q299*H299</f>
        <v>0</v>
      </c>
      <c r="S299" s="184">
        <v>0</v>
      </c>
      <c r="T299" s="185">
        <f>S299*H299</f>
        <v>0</v>
      </c>
      <c r="U299" s="37"/>
      <c r="V299" s="37"/>
      <c r="W299" s="37"/>
      <c r="X299" s="37"/>
      <c r="Y299" s="37"/>
      <c r="Z299" s="37"/>
      <c r="AA299" s="37"/>
      <c r="AB299" s="37"/>
      <c r="AC299" s="37"/>
      <c r="AD299" s="37"/>
      <c r="AE299" s="37"/>
      <c r="AR299" s="186" t="s">
        <v>135</v>
      </c>
      <c r="AT299" s="186" t="s">
        <v>130</v>
      </c>
      <c r="AU299" s="186" t="s">
        <v>72</v>
      </c>
      <c r="AY299" s="16" t="s">
        <v>136</v>
      </c>
      <c r="BE299" s="187">
        <f>IF(N299="základní",J299,0)</f>
        <v>0</v>
      </c>
      <c r="BF299" s="187">
        <f>IF(N299="snížená",J299,0)</f>
        <v>0</v>
      </c>
      <c r="BG299" s="187">
        <f>IF(N299="zákl. přenesená",J299,0)</f>
        <v>0</v>
      </c>
      <c r="BH299" s="187">
        <f>IF(N299="sníž. přenesená",J299,0)</f>
        <v>0</v>
      </c>
      <c r="BI299" s="187">
        <f>IF(N299="nulová",J299,0)</f>
        <v>0</v>
      </c>
      <c r="BJ299" s="16" t="s">
        <v>80</v>
      </c>
      <c r="BK299" s="187">
        <f>ROUND(I299*H299,2)</f>
        <v>0</v>
      </c>
      <c r="BL299" s="16" t="s">
        <v>135</v>
      </c>
      <c r="BM299" s="186" t="s">
        <v>588</v>
      </c>
    </row>
    <row r="300" s="10" customFormat="1">
      <c r="A300" s="10"/>
      <c r="B300" s="188"/>
      <c r="C300" s="189"/>
      <c r="D300" s="190" t="s">
        <v>137</v>
      </c>
      <c r="E300" s="191" t="s">
        <v>19</v>
      </c>
      <c r="F300" s="192" t="s">
        <v>285</v>
      </c>
      <c r="G300" s="189"/>
      <c r="H300" s="191" t="s">
        <v>19</v>
      </c>
      <c r="I300" s="193"/>
      <c r="J300" s="189"/>
      <c r="K300" s="189"/>
      <c r="L300" s="194"/>
      <c r="M300" s="195"/>
      <c r="N300" s="196"/>
      <c r="O300" s="196"/>
      <c r="P300" s="196"/>
      <c r="Q300" s="196"/>
      <c r="R300" s="196"/>
      <c r="S300" s="196"/>
      <c r="T300" s="197"/>
      <c r="U300" s="10"/>
      <c r="V300" s="10"/>
      <c r="W300" s="10"/>
      <c r="X300" s="10"/>
      <c r="Y300" s="10"/>
      <c r="Z300" s="10"/>
      <c r="AA300" s="10"/>
      <c r="AB300" s="10"/>
      <c r="AC300" s="10"/>
      <c r="AD300" s="10"/>
      <c r="AE300" s="10"/>
      <c r="AT300" s="198" t="s">
        <v>137</v>
      </c>
      <c r="AU300" s="198" t="s">
        <v>72</v>
      </c>
      <c r="AV300" s="10" t="s">
        <v>80</v>
      </c>
      <c r="AW300" s="10" t="s">
        <v>33</v>
      </c>
      <c r="AX300" s="10" t="s">
        <v>72</v>
      </c>
      <c r="AY300" s="198" t="s">
        <v>136</v>
      </c>
    </row>
    <row r="301" s="11" customFormat="1">
      <c r="A301" s="11"/>
      <c r="B301" s="199"/>
      <c r="C301" s="200"/>
      <c r="D301" s="190" t="s">
        <v>137</v>
      </c>
      <c r="E301" s="201" t="s">
        <v>19</v>
      </c>
      <c r="F301" s="202" t="s">
        <v>880</v>
      </c>
      <c r="G301" s="200"/>
      <c r="H301" s="203">
        <v>668.86900000000003</v>
      </c>
      <c r="I301" s="204"/>
      <c r="J301" s="200"/>
      <c r="K301" s="200"/>
      <c r="L301" s="205"/>
      <c r="M301" s="206"/>
      <c r="N301" s="207"/>
      <c r="O301" s="207"/>
      <c r="P301" s="207"/>
      <c r="Q301" s="207"/>
      <c r="R301" s="207"/>
      <c r="S301" s="207"/>
      <c r="T301" s="208"/>
      <c r="U301" s="11"/>
      <c r="V301" s="11"/>
      <c r="W301" s="11"/>
      <c r="X301" s="11"/>
      <c r="Y301" s="11"/>
      <c r="Z301" s="11"/>
      <c r="AA301" s="11"/>
      <c r="AB301" s="11"/>
      <c r="AC301" s="11"/>
      <c r="AD301" s="11"/>
      <c r="AE301" s="11"/>
      <c r="AT301" s="209" t="s">
        <v>137</v>
      </c>
      <c r="AU301" s="209" t="s">
        <v>72</v>
      </c>
      <c r="AV301" s="11" t="s">
        <v>82</v>
      </c>
      <c r="AW301" s="11" t="s">
        <v>33</v>
      </c>
      <c r="AX301" s="11" t="s">
        <v>72</v>
      </c>
      <c r="AY301" s="209" t="s">
        <v>136</v>
      </c>
    </row>
    <row r="302" s="12" customFormat="1">
      <c r="A302" s="12"/>
      <c r="B302" s="210"/>
      <c r="C302" s="211"/>
      <c r="D302" s="190" t="s">
        <v>137</v>
      </c>
      <c r="E302" s="212" t="s">
        <v>19</v>
      </c>
      <c r="F302" s="213" t="s">
        <v>140</v>
      </c>
      <c r="G302" s="211"/>
      <c r="H302" s="214">
        <v>668.86900000000003</v>
      </c>
      <c r="I302" s="215"/>
      <c r="J302" s="211"/>
      <c r="K302" s="211"/>
      <c r="L302" s="216"/>
      <c r="M302" s="217"/>
      <c r="N302" s="218"/>
      <c r="O302" s="218"/>
      <c r="P302" s="218"/>
      <c r="Q302" s="218"/>
      <c r="R302" s="218"/>
      <c r="S302" s="218"/>
      <c r="T302" s="219"/>
      <c r="U302" s="12"/>
      <c r="V302" s="12"/>
      <c r="W302" s="12"/>
      <c r="X302" s="12"/>
      <c r="Y302" s="12"/>
      <c r="Z302" s="12"/>
      <c r="AA302" s="12"/>
      <c r="AB302" s="12"/>
      <c r="AC302" s="12"/>
      <c r="AD302" s="12"/>
      <c r="AE302" s="12"/>
      <c r="AT302" s="220" t="s">
        <v>137</v>
      </c>
      <c r="AU302" s="220" t="s">
        <v>72</v>
      </c>
      <c r="AV302" s="12" t="s">
        <v>135</v>
      </c>
      <c r="AW302" s="12" t="s">
        <v>33</v>
      </c>
      <c r="AX302" s="12" t="s">
        <v>80</v>
      </c>
      <c r="AY302" s="220" t="s">
        <v>136</v>
      </c>
    </row>
    <row r="303" s="2" customFormat="1" ht="16.5" customHeight="1">
      <c r="A303" s="37"/>
      <c r="B303" s="38"/>
      <c r="C303" s="175" t="s">
        <v>387</v>
      </c>
      <c r="D303" s="175" t="s">
        <v>130</v>
      </c>
      <c r="E303" s="176" t="s">
        <v>288</v>
      </c>
      <c r="F303" s="177" t="s">
        <v>289</v>
      </c>
      <c r="G303" s="178" t="s">
        <v>149</v>
      </c>
      <c r="H303" s="179">
        <v>115.58499999999999</v>
      </c>
      <c r="I303" s="180"/>
      <c r="J303" s="181">
        <f>ROUND(I303*H303,2)</f>
        <v>0</v>
      </c>
      <c r="K303" s="177" t="s">
        <v>134</v>
      </c>
      <c r="L303" s="43"/>
      <c r="M303" s="182" t="s">
        <v>19</v>
      </c>
      <c r="N303" s="183" t="s">
        <v>43</v>
      </c>
      <c r="O303" s="83"/>
      <c r="P303" s="184">
        <f>O303*H303</f>
        <v>0</v>
      </c>
      <c r="Q303" s="184">
        <v>0</v>
      </c>
      <c r="R303" s="184">
        <f>Q303*H303</f>
        <v>0</v>
      </c>
      <c r="S303" s="184">
        <v>0</v>
      </c>
      <c r="T303" s="185">
        <f>S303*H303</f>
        <v>0</v>
      </c>
      <c r="U303" s="37"/>
      <c r="V303" s="37"/>
      <c r="W303" s="37"/>
      <c r="X303" s="37"/>
      <c r="Y303" s="37"/>
      <c r="Z303" s="37"/>
      <c r="AA303" s="37"/>
      <c r="AB303" s="37"/>
      <c r="AC303" s="37"/>
      <c r="AD303" s="37"/>
      <c r="AE303" s="37"/>
      <c r="AR303" s="186" t="s">
        <v>135</v>
      </c>
      <c r="AT303" s="186" t="s">
        <v>130</v>
      </c>
      <c r="AU303" s="186" t="s">
        <v>72</v>
      </c>
      <c r="AY303" s="16" t="s">
        <v>136</v>
      </c>
      <c r="BE303" s="187">
        <f>IF(N303="základní",J303,0)</f>
        <v>0</v>
      </c>
      <c r="BF303" s="187">
        <f>IF(N303="snížená",J303,0)</f>
        <v>0</v>
      </c>
      <c r="BG303" s="187">
        <f>IF(N303="zákl. přenesená",J303,0)</f>
        <v>0</v>
      </c>
      <c r="BH303" s="187">
        <f>IF(N303="sníž. přenesená",J303,0)</f>
        <v>0</v>
      </c>
      <c r="BI303" s="187">
        <f>IF(N303="nulová",J303,0)</f>
        <v>0</v>
      </c>
      <c r="BJ303" s="16" t="s">
        <v>80</v>
      </c>
      <c r="BK303" s="187">
        <f>ROUND(I303*H303,2)</f>
        <v>0</v>
      </c>
      <c r="BL303" s="16" t="s">
        <v>135</v>
      </c>
      <c r="BM303" s="186" t="s">
        <v>590</v>
      </c>
    </row>
    <row r="304" s="11" customFormat="1">
      <c r="A304" s="11"/>
      <c r="B304" s="199"/>
      <c r="C304" s="200"/>
      <c r="D304" s="190" t="s">
        <v>137</v>
      </c>
      <c r="E304" s="201" t="s">
        <v>19</v>
      </c>
      <c r="F304" s="202" t="s">
        <v>881</v>
      </c>
      <c r="G304" s="200"/>
      <c r="H304" s="203">
        <v>33.759999999999998</v>
      </c>
      <c r="I304" s="204"/>
      <c r="J304" s="200"/>
      <c r="K304" s="200"/>
      <c r="L304" s="205"/>
      <c r="M304" s="206"/>
      <c r="N304" s="207"/>
      <c r="O304" s="207"/>
      <c r="P304" s="207"/>
      <c r="Q304" s="207"/>
      <c r="R304" s="207"/>
      <c r="S304" s="207"/>
      <c r="T304" s="208"/>
      <c r="U304" s="11"/>
      <c r="V304" s="11"/>
      <c r="W304" s="11"/>
      <c r="X304" s="11"/>
      <c r="Y304" s="11"/>
      <c r="Z304" s="11"/>
      <c r="AA304" s="11"/>
      <c r="AB304" s="11"/>
      <c r="AC304" s="11"/>
      <c r="AD304" s="11"/>
      <c r="AE304" s="11"/>
      <c r="AT304" s="209" t="s">
        <v>137</v>
      </c>
      <c r="AU304" s="209" t="s">
        <v>72</v>
      </c>
      <c r="AV304" s="11" t="s">
        <v>82</v>
      </c>
      <c r="AW304" s="11" t="s">
        <v>33</v>
      </c>
      <c r="AX304" s="11" t="s">
        <v>72</v>
      </c>
      <c r="AY304" s="209" t="s">
        <v>136</v>
      </c>
    </row>
    <row r="305" s="11" customFormat="1">
      <c r="A305" s="11"/>
      <c r="B305" s="199"/>
      <c r="C305" s="200"/>
      <c r="D305" s="190" t="s">
        <v>137</v>
      </c>
      <c r="E305" s="201" t="s">
        <v>19</v>
      </c>
      <c r="F305" s="202" t="s">
        <v>882</v>
      </c>
      <c r="G305" s="200"/>
      <c r="H305" s="203">
        <v>81.825000000000003</v>
      </c>
      <c r="I305" s="204"/>
      <c r="J305" s="200"/>
      <c r="K305" s="200"/>
      <c r="L305" s="205"/>
      <c r="M305" s="206"/>
      <c r="N305" s="207"/>
      <c r="O305" s="207"/>
      <c r="P305" s="207"/>
      <c r="Q305" s="207"/>
      <c r="R305" s="207"/>
      <c r="S305" s="207"/>
      <c r="T305" s="208"/>
      <c r="U305" s="11"/>
      <c r="V305" s="11"/>
      <c r="W305" s="11"/>
      <c r="X305" s="11"/>
      <c r="Y305" s="11"/>
      <c r="Z305" s="11"/>
      <c r="AA305" s="11"/>
      <c r="AB305" s="11"/>
      <c r="AC305" s="11"/>
      <c r="AD305" s="11"/>
      <c r="AE305" s="11"/>
      <c r="AT305" s="209" t="s">
        <v>137</v>
      </c>
      <c r="AU305" s="209" t="s">
        <v>72</v>
      </c>
      <c r="AV305" s="11" t="s">
        <v>82</v>
      </c>
      <c r="AW305" s="11" t="s">
        <v>33</v>
      </c>
      <c r="AX305" s="11" t="s">
        <v>72</v>
      </c>
      <c r="AY305" s="209" t="s">
        <v>136</v>
      </c>
    </row>
    <row r="306" s="12" customFormat="1">
      <c r="A306" s="12"/>
      <c r="B306" s="210"/>
      <c r="C306" s="211"/>
      <c r="D306" s="190" t="s">
        <v>137</v>
      </c>
      <c r="E306" s="212" t="s">
        <v>19</v>
      </c>
      <c r="F306" s="213" t="s">
        <v>140</v>
      </c>
      <c r="G306" s="211"/>
      <c r="H306" s="214">
        <v>115.58499999999999</v>
      </c>
      <c r="I306" s="215"/>
      <c r="J306" s="211"/>
      <c r="K306" s="211"/>
      <c r="L306" s="216"/>
      <c r="M306" s="217"/>
      <c r="N306" s="218"/>
      <c r="O306" s="218"/>
      <c r="P306" s="218"/>
      <c r="Q306" s="218"/>
      <c r="R306" s="218"/>
      <c r="S306" s="218"/>
      <c r="T306" s="219"/>
      <c r="U306" s="12"/>
      <c r="V306" s="12"/>
      <c r="W306" s="12"/>
      <c r="X306" s="12"/>
      <c r="Y306" s="12"/>
      <c r="Z306" s="12"/>
      <c r="AA306" s="12"/>
      <c r="AB306" s="12"/>
      <c r="AC306" s="12"/>
      <c r="AD306" s="12"/>
      <c r="AE306" s="12"/>
      <c r="AT306" s="220" t="s">
        <v>137</v>
      </c>
      <c r="AU306" s="220" t="s">
        <v>72</v>
      </c>
      <c r="AV306" s="12" t="s">
        <v>135</v>
      </c>
      <c r="AW306" s="12" t="s">
        <v>33</v>
      </c>
      <c r="AX306" s="12" t="s">
        <v>80</v>
      </c>
      <c r="AY306" s="220" t="s">
        <v>136</v>
      </c>
    </row>
    <row r="307" s="2" customFormat="1" ht="37.8" customHeight="1">
      <c r="A307" s="37"/>
      <c r="B307" s="38"/>
      <c r="C307" s="175" t="s">
        <v>275</v>
      </c>
      <c r="D307" s="175" t="s">
        <v>130</v>
      </c>
      <c r="E307" s="176" t="s">
        <v>293</v>
      </c>
      <c r="F307" s="177" t="s">
        <v>294</v>
      </c>
      <c r="G307" s="178" t="s">
        <v>149</v>
      </c>
      <c r="H307" s="179">
        <v>115.58499999999999</v>
      </c>
      <c r="I307" s="180"/>
      <c r="J307" s="181">
        <f>ROUND(I307*H307,2)</f>
        <v>0</v>
      </c>
      <c r="K307" s="177" t="s">
        <v>134</v>
      </c>
      <c r="L307" s="43"/>
      <c r="M307" s="182" t="s">
        <v>19</v>
      </c>
      <c r="N307" s="183" t="s">
        <v>43</v>
      </c>
      <c r="O307" s="83"/>
      <c r="P307" s="184">
        <f>O307*H307</f>
        <v>0</v>
      </c>
      <c r="Q307" s="184">
        <v>0</v>
      </c>
      <c r="R307" s="184">
        <f>Q307*H307</f>
        <v>0</v>
      </c>
      <c r="S307" s="184">
        <v>0</v>
      </c>
      <c r="T307" s="185">
        <f>S307*H307</f>
        <v>0</v>
      </c>
      <c r="U307" s="37"/>
      <c r="V307" s="37"/>
      <c r="W307" s="37"/>
      <c r="X307" s="37"/>
      <c r="Y307" s="37"/>
      <c r="Z307" s="37"/>
      <c r="AA307" s="37"/>
      <c r="AB307" s="37"/>
      <c r="AC307" s="37"/>
      <c r="AD307" s="37"/>
      <c r="AE307" s="37"/>
      <c r="AR307" s="186" t="s">
        <v>135</v>
      </c>
      <c r="AT307" s="186" t="s">
        <v>130</v>
      </c>
      <c r="AU307" s="186" t="s">
        <v>72</v>
      </c>
      <c r="AY307" s="16" t="s">
        <v>136</v>
      </c>
      <c r="BE307" s="187">
        <f>IF(N307="základní",J307,0)</f>
        <v>0</v>
      </c>
      <c r="BF307" s="187">
        <f>IF(N307="snížená",J307,0)</f>
        <v>0</v>
      </c>
      <c r="BG307" s="187">
        <f>IF(N307="zákl. přenesená",J307,0)</f>
        <v>0</v>
      </c>
      <c r="BH307" s="187">
        <f>IF(N307="sníž. přenesená",J307,0)</f>
        <v>0</v>
      </c>
      <c r="BI307" s="187">
        <f>IF(N307="nulová",J307,0)</f>
        <v>0</v>
      </c>
      <c r="BJ307" s="16" t="s">
        <v>80</v>
      </c>
      <c r="BK307" s="187">
        <f>ROUND(I307*H307,2)</f>
        <v>0</v>
      </c>
      <c r="BL307" s="16" t="s">
        <v>135</v>
      </c>
      <c r="BM307" s="186" t="s">
        <v>594</v>
      </c>
    </row>
    <row r="308" s="11" customFormat="1">
      <c r="A308" s="11"/>
      <c r="B308" s="199"/>
      <c r="C308" s="200"/>
      <c r="D308" s="190" t="s">
        <v>137</v>
      </c>
      <c r="E308" s="201" t="s">
        <v>19</v>
      </c>
      <c r="F308" s="202" t="s">
        <v>883</v>
      </c>
      <c r="G308" s="200"/>
      <c r="H308" s="203">
        <v>33.759999999999998</v>
      </c>
      <c r="I308" s="204"/>
      <c r="J308" s="200"/>
      <c r="K308" s="200"/>
      <c r="L308" s="205"/>
      <c r="M308" s="206"/>
      <c r="N308" s="207"/>
      <c r="O308" s="207"/>
      <c r="P308" s="207"/>
      <c r="Q308" s="207"/>
      <c r="R308" s="207"/>
      <c r="S308" s="207"/>
      <c r="T308" s="208"/>
      <c r="U308" s="11"/>
      <c r="V308" s="11"/>
      <c r="W308" s="11"/>
      <c r="X308" s="11"/>
      <c r="Y308" s="11"/>
      <c r="Z308" s="11"/>
      <c r="AA308" s="11"/>
      <c r="AB308" s="11"/>
      <c r="AC308" s="11"/>
      <c r="AD308" s="11"/>
      <c r="AE308" s="11"/>
      <c r="AT308" s="209" t="s">
        <v>137</v>
      </c>
      <c r="AU308" s="209" t="s">
        <v>72</v>
      </c>
      <c r="AV308" s="11" t="s">
        <v>82</v>
      </c>
      <c r="AW308" s="11" t="s">
        <v>33</v>
      </c>
      <c r="AX308" s="11" t="s">
        <v>72</v>
      </c>
      <c r="AY308" s="209" t="s">
        <v>136</v>
      </c>
    </row>
    <row r="309" s="11" customFormat="1">
      <c r="A309" s="11"/>
      <c r="B309" s="199"/>
      <c r="C309" s="200"/>
      <c r="D309" s="190" t="s">
        <v>137</v>
      </c>
      <c r="E309" s="201" t="s">
        <v>19</v>
      </c>
      <c r="F309" s="202" t="s">
        <v>884</v>
      </c>
      <c r="G309" s="200"/>
      <c r="H309" s="203">
        <v>81.825000000000003</v>
      </c>
      <c r="I309" s="204"/>
      <c r="J309" s="200"/>
      <c r="K309" s="200"/>
      <c r="L309" s="205"/>
      <c r="M309" s="206"/>
      <c r="N309" s="207"/>
      <c r="O309" s="207"/>
      <c r="P309" s="207"/>
      <c r="Q309" s="207"/>
      <c r="R309" s="207"/>
      <c r="S309" s="207"/>
      <c r="T309" s="208"/>
      <c r="U309" s="11"/>
      <c r="V309" s="11"/>
      <c r="W309" s="11"/>
      <c r="X309" s="11"/>
      <c r="Y309" s="11"/>
      <c r="Z309" s="11"/>
      <c r="AA309" s="11"/>
      <c r="AB309" s="11"/>
      <c r="AC309" s="11"/>
      <c r="AD309" s="11"/>
      <c r="AE309" s="11"/>
      <c r="AT309" s="209" t="s">
        <v>137</v>
      </c>
      <c r="AU309" s="209" t="s">
        <v>72</v>
      </c>
      <c r="AV309" s="11" t="s">
        <v>82</v>
      </c>
      <c r="AW309" s="11" t="s">
        <v>33</v>
      </c>
      <c r="AX309" s="11" t="s">
        <v>72</v>
      </c>
      <c r="AY309" s="209" t="s">
        <v>136</v>
      </c>
    </row>
    <row r="310" s="12" customFormat="1">
      <c r="A310" s="12"/>
      <c r="B310" s="210"/>
      <c r="C310" s="211"/>
      <c r="D310" s="190" t="s">
        <v>137</v>
      </c>
      <c r="E310" s="212" t="s">
        <v>19</v>
      </c>
      <c r="F310" s="213" t="s">
        <v>140</v>
      </c>
      <c r="G310" s="211"/>
      <c r="H310" s="214">
        <v>115.58499999999999</v>
      </c>
      <c r="I310" s="215"/>
      <c r="J310" s="211"/>
      <c r="K310" s="211"/>
      <c r="L310" s="216"/>
      <c r="M310" s="217"/>
      <c r="N310" s="218"/>
      <c r="O310" s="218"/>
      <c r="P310" s="218"/>
      <c r="Q310" s="218"/>
      <c r="R310" s="218"/>
      <c r="S310" s="218"/>
      <c r="T310" s="219"/>
      <c r="U310" s="12"/>
      <c r="V310" s="12"/>
      <c r="W310" s="12"/>
      <c r="X310" s="12"/>
      <c r="Y310" s="12"/>
      <c r="Z310" s="12"/>
      <c r="AA310" s="12"/>
      <c r="AB310" s="12"/>
      <c r="AC310" s="12"/>
      <c r="AD310" s="12"/>
      <c r="AE310" s="12"/>
      <c r="AT310" s="220" t="s">
        <v>137</v>
      </c>
      <c r="AU310" s="220" t="s">
        <v>72</v>
      </c>
      <c r="AV310" s="12" t="s">
        <v>135</v>
      </c>
      <c r="AW310" s="12" t="s">
        <v>33</v>
      </c>
      <c r="AX310" s="12" t="s">
        <v>80</v>
      </c>
      <c r="AY310" s="220" t="s">
        <v>136</v>
      </c>
    </row>
    <row r="311" s="2" customFormat="1" ht="16.5" customHeight="1">
      <c r="A311" s="37"/>
      <c r="B311" s="38"/>
      <c r="C311" s="175" t="s">
        <v>397</v>
      </c>
      <c r="D311" s="175" t="s">
        <v>130</v>
      </c>
      <c r="E311" s="176" t="s">
        <v>307</v>
      </c>
      <c r="F311" s="177" t="s">
        <v>308</v>
      </c>
      <c r="G311" s="178" t="s">
        <v>149</v>
      </c>
      <c r="H311" s="179">
        <v>33.759999999999998</v>
      </c>
      <c r="I311" s="180"/>
      <c r="J311" s="181">
        <f>ROUND(I311*H311,2)</f>
        <v>0</v>
      </c>
      <c r="K311" s="177" t="s">
        <v>134</v>
      </c>
      <c r="L311" s="43"/>
      <c r="M311" s="182" t="s">
        <v>19</v>
      </c>
      <c r="N311" s="183" t="s">
        <v>43</v>
      </c>
      <c r="O311" s="83"/>
      <c r="P311" s="184">
        <f>O311*H311</f>
        <v>0</v>
      </c>
      <c r="Q311" s="184">
        <v>0</v>
      </c>
      <c r="R311" s="184">
        <f>Q311*H311</f>
        <v>0</v>
      </c>
      <c r="S311" s="184">
        <v>0</v>
      </c>
      <c r="T311" s="185">
        <f>S311*H311</f>
        <v>0</v>
      </c>
      <c r="U311" s="37"/>
      <c r="V311" s="37"/>
      <c r="W311" s="37"/>
      <c r="X311" s="37"/>
      <c r="Y311" s="37"/>
      <c r="Z311" s="37"/>
      <c r="AA311" s="37"/>
      <c r="AB311" s="37"/>
      <c r="AC311" s="37"/>
      <c r="AD311" s="37"/>
      <c r="AE311" s="37"/>
      <c r="AR311" s="186" t="s">
        <v>135</v>
      </c>
      <c r="AT311" s="186" t="s">
        <v>130</v>
      </c>
      <c r="AU311" s="186" t="s">
        <v>72</v>
      </c>
      <c r="AY311" s="16" t="s">
        <v>136</v>
      </c>
      <c r="BE311" s="187">
        <f>IF(N311="základní",J311,0)</f>
        <v>0</v>
      </c>
      <c r="BF311" s="187">
        <f>IF(N311="snížená",J311,0)</f>
        <v>0</v>
      </c>
      <c r="BG311" s="187">
        <f>IF(N311="zákl. přenesená",J311,0)</f>
        <v>0</v>
      </c>
      <c r="BH311" s="187">
        <f>IF(N311="sníž. přenesená",J311,0)</f>
        <v>0</v>
      </c>
      <c r="BI311" s="187">
        <f>IF(N311="nulová",J311,0)</f>
        <v>0</v>
      </c>
      <c r="BJ311" s="16" t="s">
        <v>80</v>
      </c>
      <c r="BK311" s="187">
        <f>ROUND(I311*H311,2)</f>
        <v>0</v>
      </c>
      <c r="BL311" s="16" t="s">
        <v>135</v>
      </c>
      <c r="BM311" s="186" t="s">
        <v>595</v>
      </c>
    </row>
    <row r="312" s="11" customFormat="1">
      <c r="A312" s="11"/>
      <c r="B312" s="199"/>
      <c r="C312" s="200"/>
      <c r="D312" s="190" t="s">
        <v>137</v>
      </c>
      <c r="E312" s="201" t="s">
        <v>19</v>
      </c>
      <c r="F312" s="202" t="s">
        <v>885</v>
      </c>
      <c r="G312" s="200"/>
      <c r="H312" s="203">
        <v>33.759999999999998</v>
      </c>
      <c r="I312" s="204"/>
      <c r="J312" s="200"/>
      <c r="K312" s="200"/>
      <c r="L312" s="205"/>
      <c r="M312" s="206"/>
      <c r="N312" s="207"/>
      <c r="O312" s="207"/>
      <c r="P312" s="207"/>
      <c r="Q312" s="207"/>
      <c r="R312" s="207"/>
      <c r="S312" s="207"/>
      <c r="T312" s="208"/>
      <c r="U312" s="11"/>
      <c r="V312" s="11"/>
      <c r="W312" s="11"/>
      <c r="X312" s="11"/>
      <c r="Y312" s="11"/>
      <c r="Z312" s="11"/>
      <c r="AA312" s="11"/>
      <c r="AB312" s="11"/>
      <c r="AC312" s="11"/>
      <c r="AD312" s="11"/>
      <c r="AE312" s="11"/>
      <c r="AT312" s="209" t="s">
        <v>137</v>
      </c>
      <c r="AU312" s="209" t="s">
        <v>72</v>
      </c>
      <c r="AV312" s="11" t="s">
        <v>82</v>
      </c>
      <c r="AW312" s="11" t="s">
        <v>33</v>
      </c>
      <c r="AX312" s="11" t="s">
        <v>72</v>
      </c>
      <c r="AY312" s="209" t="s">
        <v>136</v>
      </c>
    </row>
    <row r="313" s="12" customFormat="1">
      <c r="A313" s="12"/>
      <c r="B313" s="210"/>
      <c r="C313" s="211"/>
      <c r="D313" s="190" t="s">
        <v>137</v>
      </c>
      <c r="E313" s="212" t="s">
        <v>19</v>
      </c>
      <c r="F313" s="213" t="s">
        <v>140</v>
      </c>
      <c r="G313" s="211"/>
      <c r="H313" s="214">
        <v>33.759999999999998</v>
      </c>
      <c r="I313" s="215"/>
      <c r="J313" s="211"/>
      <c r="K313" s="211"/>
      <c r="L313" s="216"/>
      <c r="M313" s="217"/>
      <c r="N313" s="218"/>
      <c r="O313" s="218"/>
      <c r="P313" s="218"/>
      <c r="Q313" s="218"/>
      <c r="R313" s="218"/>
      <c r="S313" s="218"/>
      <c r="T313" s="219"/>
      <c r="U313" s="12"/>
      <c r="V313" s="12"/>
      <c r="W313" s="12"/>
      <c r="X313" s="12"/>
      <c r="Y313" s="12"/>
      <c r="Z313" s="12"/>
      <c r="AA313" s="12"/>
      <c r="AB313" s="12"/>
      <c r="AC313" s="12"/>
      <c r="AD313" s="12"/>
      <c r="AE313" s="12"/>
      <c r="AT313" s="220" t="s">
        <v>137</v>
      </c>
      <c r="AU313" s="220" t="s">
        <v>72</v>
      </c>
      <c r="AV313" s="12" t="s">
        <v>135</v>
      </c>
      <c r="AW313" s="12" t="s">
        <v>33</v>
      </c>
      <c r="AX313" s="12" t="s">
        <v>80</v>
      </c>
      <c r="AY313" s="220" t="s">
        <v>136</v>
      </c>
    </row>
    <row r="314" s="2" customFormat="1" ht="16.5" customHeight="1">
      <c r="A314" s="37"/>
      <c r="B314" s="38"/>
      <c r="C314" s="175" t="s">
        <v>279</v>
      </c>
      <c r="D314" s="175" t="s">
        <v>130</v>
      </c>
      <c r="E314" s="176" t="s">
        <v>204</v>
      </c>
      <c r="F314" s="177" t="s">
        <v>205</v>
      </c>
      <c r="G314" s="178" t="s">
        <v>149</v>
      </c>
      <c r="H314" s="179">
        <v>0.17199999999999999</v>
      </c>
      <c r="I314" s="180"/>
      <c r="J314" s="181">
        <f>ROUND(I314*H314,2)</f>
        <v>0</v>
      </c>
      <c r="K314" s="177" t="s">
        <v>134</v>
      </c>
      <c r="L314" s="43"/>
      <c r="M314" s="182" t="s">
        <v>19</v>
      </c>
      <c r="N314" s="183" t="s">
        <v>43</v>
      </c>
      <c r="O314" s="83"/>
      <c r="P314" s="184">
        <f>O314*H314</f>
        <v>0</v>
      </c>
      <c r="Q314" s="184">
        <v>0</v>
      </c>
      <c r="R314" s="184">
        <f>Q314*H314</f>
        <v>0</v>
      </c>
      <c r="S314" s="184">
        <v>0</v>
      </c>
      <c r="T314" s="185">
        <f>S314*H314</f>
        <v>0</v>
      </c>
      <c r="U314" s="37"/>
      <c r="V314" s="37"/>
      <c r="W314" s="37"/>
      <c r="X314" s="37"/>
      <c r="Y314" s="37"/>
      <c r="Z314" s="37"/>
      <c r="AA314" s="37"/>
      <c r="AB314" s="37"/>
      <c r="AC314" s="37"/>
      <c r="AD314" s="37"/>
      <c r="AE314" s="37"/>
      <c r="AR314" s="186" t="s">
        <v>135</v>
      </c>
      <c r="AT314" s="186" t="s">
        <v>130</v>
      </c>
      <c r="AU314" s="186" t="s">
        <v>72</v>
      </c>
      <c r="AY314" s="16" t="s">
        <v>136</v>
      </c>
      <c r="BE314" s="187">
        <f>IF(N314="základní",J314,0)</f>
        <v>0</v>
      </c>
      <c r="BF314" s="187">
        <f>IF(N314="snížená",J314,0)</f>
        <v>0</v>
      </c>
      <c r="BG314" s="187">
        <f>IF(N314="zákl. přenesená",J314,0)</f>
        <v>0</v>
      </c>
      <c r="BH314" s="187">
        <f>IF(N314="sníž. přenesená",J314,0)</f>
        <v>0</v>
      </c>
      <c r="BI314" s="187">
        <f>IF(N314="nulová",J314,0)</f>
        <v>0</v>
      </c>
      <c r="BJ314" s="16" t="s">
        <v>80</v>
      </c>
      <c r="BK314" s="187">
        <f>ROUND(I314*H314,2)</f>
        <v>0</v>
      </c>
      <c r="BL314" s="16" t="s">
        <v>135</v>
      </c>
      <c r="BM314" s="186" t="s">
        <v>596</v>
      </c>
    </row>
    <row r="315" s="11" customFormat="1">
      <c r="A315" s="11"/>
      <c r="B315" s="199"/>
      <c r="C315" s="200"/>
      <c r="D315" s="190" t="s">
        <v>137</v>
      </c>
      <c r="E315" s="201" t="s">
        <v>19</v>
      </c>
      <c r="F315" s="202" t="s">
        <v>886</v>
      </c>
      <c r="G315" s="200"/>
      <c r="H315" s="203">
        <v>0.17199999999999999</v>
      </c>
      <c r="I315" s="204"/>
      <c r="J315" s="200"/>
      <c r="K315" s="200"/>
      <c r="L315" s="205"/>
      <c r="M315" s="206"/>
      <c r="N315" s="207"/>
      <c r="O315" s="207"/>
      <c r="P315" s="207"/>
      <c r="Q315" s="207"/>
      <c r="R315" s="207"/>
      <c r="S315" s="207"/>
      <c r="T315" s="208"/>
      <c r="U315" s="11"/>
      <c r="V315" s="11"/>
      <c r="W315" s="11"/>
      <c r="X315" s="11"/>
      <c r="Y315" s="11"/>
      <c r="Z315" s="11"/>
      <c r="AA315" s="11"/>
      <c r="AB315" s="11"/>
      <c r="AC315" s="11"/>
      <c r="AD315" s="11"/>
      <c r="AE315" s="11"/>
      <c r="AT315" s="209" t="s">
        <v>137</v>
      </c>
      <c r="AU315" s="209" t="s">
        <v>72</v>
      </c>
      <c r="AV315" s="11" t="s">
        <v>82</v>
      </c>
      <c r="AW315" s="11" t="s">
        <v>33</v>
      </c>
      <c r="AX315" s="11" t="s">
        <v>72</v>
      </c>
      <c r="AY315" s="209" t="s">
        <v>136</v>
      </c>
    </row>
    <row r="316" s="12" customFormat="1">
      <c r="A316" s="12"/>
      <c r="B316" s="210"/>
      <c r="C316" s="211"/>
      <c r="D316" s="190" t="s">
        <v>137</v>
      </c>
      <c r="E316" s="212" t="s">
        <v>19</v>
      </c>
      <c r="F316" s="213" t="s">
        <v>140</v>
      </c>
      <c r="G316" s="211"/>
      <c r="H316" s="214">
        <v>0.17199999999999999</v>
      </c>
      <c r="I316" s="215"/>
      <c r="J316" s="211"/>
      <c r="K316" s="211"/>
      <c r="L316" s="216"/>
      <c r="M316" s="217"/>
      <c r="N316" s="218"/>
      <c r="O316" s="218"/>
      <c r="P316" s="218"/>
      <c r="Q316" s="218"/>
      <c r="R316" s="218"/>
      <c r="S316" s="218"/>
      <c r="T316" s="219"/>
      <c r="U316" s="12"/>
      <c r="V316" s="12"/>
      <c r="W316" s="12"/>
      <c r="X316" s="12"/>
      <c r="Y316" s="12"/>
      <c r="Z316" s="12"/>
      <c r="AA316" s="12"/>
      <c r="AB316" s="12"/>
      <c r="AC316" s="12"/>
      <c r="AD316" s="12"/>
      <c r="AE316" s="12"/>
      <c r="AT316" s="220" t="s">
        <v>137</v>
      </c>
      <c r="AU316" s="220" t="s">
        <v>72</v>
      </c>
      <c r="AV316" s="12" t="s">
        <v>135</v>
      </c>
      <c r="AW316" s="12" t="s">
        <v>33</v>
      </c>
      <c r="AX316" s="12" t="s">
        <v>80</v>
      </c>
      <c r="AY316" s="220" t="s">
        <v>136</v>
      </c>
    </row>
    <row r="317" s="2" customFormat="1" ht="37.8" customHeight="1">
      <c r="A317" s="37"/>
      <c r="B317" s="38"/>
      <c r="C317" s="175" t="s">
        <v>598</v>
      </c>
      <c r="D317" s="175" t="s">
        <v>130</v>
      </c>
      <c r="E317" s="176" t="s">
        <v>315</v>
      </c>
      <c r="F317" s="177" t="s">
        <v>316</v>
      </c>
      <c r="G317" s="178" t="s">
        <v>133</v>
      </c>
      <c r="H317" s="179">
        <v>1</v>
      </c>
      <c r="I317" s="180"/>
      <c r="J317" s="181">
        <f>ROUND(I317*H317,2)</f>
        <v>0</v>
      </c>
      <c r="K317" s="177" t="s">
        <v>134</v>
      </c>
      <c r="L317" s="43"/>
      <c r="M317" s="182" t="s">
        <v>19</v>
      </c>
      <c r="N317" s="183" t="s">
        <v>43</v>
      </c>
      <c r="O317" s="83"/>
      <c r="P317" s="184">
        <f>O317*H317</f>
        <v>0</v>
      </c>
      <c r="Q317" s="184">
        <v>0</v>
      </c>
      <c r="R317" s="184">
        <f>Q317*H317</f>
        <v>0</v>
      </c>
      <c r="S317" s="184">
        <v>0</v>
      </c>
      <c r="T317" s="185">
        <f>S317*H317</f>
        <v>0</v>
      </c>
      <c r="U317" s="37"/>
      <c r="V317" s="37"/>
      <c r="W317" s="37"/>
      <c r="X317" s="37"/>
      <c r="Y317" s="37"/>
      <c r="Z317" s="37"/>
      <c r="AA317" s="37"/>
      <c r="AB317" s="37"/>
      <c r="AC317" s="37"/>
      <c r="AD317" s="37"/>
      <c r="AE317" s="37"/>
      <c r="AR317" s="186" t="s">
        <v>135</v>
      </c>
      <c r="AT317" s="186" t="s">
        <v>130</v>
      </c>
      <c r="AU317" s="186" t="s">
        <v>72</v>
      </c>
      <c r="AY317" s="16" t="s">
        <v>136</v>
      </c>
      <c r="BE317" s="187">
        <f>IF(N317="základní",J317,0)</f>
        <v>0</v>
      </c>
      <c r="BF317" s="187">
        <f>IF(N317="snížená",J317,0)</f>
        <v>0</v>
      </c>
      <c r="BG317" s="187">
        <f>IF(N317="zákl. přenesená",J317,0)</f>
        <v>0</v>
      </c>
      <c r="BH317" s="187">
        <f>IF(N317="sníž. přenesená",J317,0)</f>
        <v>0</v>
      </c>
      <c r="BI317" s="187">
        <f>IF(N317="nulová",J317,0)</f>
        <v>0</v>
      </c>
      <c r="BJ317" s="16" t="s">
        <v>80</v>
      </c>
      <c r="BK317" s="187">
        <f>ROUND(I317*H317,2)</f>
        <v>0</v>
      </c>
      <c r="BL317" s="16" t="s">
        <v>135</v>
      </c>
      <c r="BM317" s="186" t="s">
        <v>599</v>
      </c>
    </row>
    <row r="318" s="11" customFormat="1">
      <c r="A318" s="11"/>
      <c r="B318" s="199"/>
      <c r="C318" s="200"/>
      <c r="D318" s="190" t="s">
        <v>137</v>
      </c>
      <c r="E318" s="201" t="s">
        <v>19</v>
      </c>
      <c r="F318" s="202" t="s">
        <v>618</v>
      </c>
      <c r="G318" s="200"/>
      <c r="H318" s="203">
        <v>1</v>
      </c>
      <c r="I318" s="204"/>
      <c r="J318" s="200"/>
      <c r="K318" s="200"/>
      <c r="L318" s="205"/>
      <c r="M318" s="206"/>
      <c r="N318" s="207"/>
      <c r="O318" s="207"/>
      <c r="P318" s="207"/>
      <c r="Q318" s="207"/>
      <c r="R318" s="207"/>
      <c r="S318" s="207"/>
      <c r="T318" s="208"/>
      <c r="U318" s="11"/>
      <c r="V318" s="11"/>
      <c r="W318" s="11"/>
      <c r="X318" s="11"/>
      <c r="Y318" s="11"/>
      <c r="Z318" s="11"/>
      <c r="AA318" s="11"/>
      <c r="AB318" s="11"/>
      <c r="AC318" s="11"/>
      <c r="AD318" s="11"/>
      <c r="AE318" s="11"/>
      <c r="AT318" s="209" t="s">
        <v>137</v>
      </c>
      <c r="AU318" s="209" t="s">
        <v>72</v>
      </c>
      <c r="AV318" s="11" t="s">
        <v>82</v>
      </c>
      <c r="AW318" s="11" t="s">
        <v>33</v>
      </c>
      <c r="AX318" s="11" t="s">
        <v>72</v>
      </c>
      <c r="AY318" s="209" t="s">
        <v>136</v>
      </c>
    </row>
    <row r="319" s="12" customFormat="1">
      <c r="A319" s="12"/>
      <c r="B319" s="210"/>
      <c r="C319" s="211"/>
      <c r="D319" s="190" t="s">
        <v>137</v>
      </c>
      <c r="E319" s="212" t="s">
        <v>19</v>
      </c>
      <c r="F319" s="213" t="s">
        <v>140</v>
      </c>
      <c r="G319" s="211"/>
      <c r="H319" s="214">
        <v>1</v>
      </c>
      <c r="I319" s="215"/>
      <c r="J319" s="211"/>
      <c r="K319" s="211"/>
      <c r="L319" s="216"/>
      <c r="M319" s="217"/>
      <c r="N319" s="218"/>
      <c r="O319" s="218"/>
      <c r="P319" s="218"/>
      <c r="Q319" s="218"/>
      <c r="R319" s="218"/>
      <c r="S319" s="218"/>
      <c r="T319" s="219"/>
      <c r="U319" s="12"/>
      <c r="V319" s="12"/>
      <c r="W319" s="12"/>
      <c r="X319" s="12"/>
      <c r="Y319" s="12"/>
      <c r="Z319" s="12"/>
      <c r="AA319" s="12"/>
      <c r="AB319" s="12"/>
      <c r="AC319" s="12"/>
      <c r="AD319" s="12"/>
      <c r="AE319" s="12"/>
      <c r="AT319" s="220" t="s">
        <v>137</v>
      </c>
      <c r="AU319" s="220" t="s">
        <v>72</v>
      </c>
      <c r="AV319" s="12" t="s">
        <v>135</v>
      </c>
      <c r="AW319" s="12" t="s">
        <v>33</v>
      </c>
      <c r="AX319" s="12" t="s">
        <v>80</v>
      </c>
      <c r="AY319" s="220" t="s">
        <v>136</v>
      </c>
    </row>
    <row r="320" s="2" customFormat="1" ht="16.5" customHeight="1">
      <c r="A320" s="37"/>
      <c r="B320" s="38"/>
      <c r="C320" s="175" t="s">
        <v>284</v>
      </c>
      <c r="D320" s="175" t="s">
        <v>130</v>
      </c>
      <c r="E320" s="176" t="s">
        <v>319</v>
      </c>
      <c r="F320" s="177" t="s">
        <v>320</v>
      </c>
      <c r="G320" s="178" t="s">
        <v>149</v>
      </c>
      <c r="H320" s="179">
        <v>0.17199999999999999</v>
      </c>
      <c r="I320" s="180"/>
      <c r="J320" s="181">
        <f>ROUND(I320*H320,2)</f>
        <v>0</v>
      </c>
      <c r="K320" s="177" t="s">
        <v>134</v>
      </c>
      <c r="L320" s="43"/>
      <c r="M320" s="182" t="s">
        <v>19</v>
      </c>
      <c r="N320" s="183" t="s">
        <v>43</v>
      </c>
      <c r="O320" s="83"/>
      <c r="P320" s="184">
        <f>O320*H320</f>
        <v>0</v>
      </c>
      <c r="Q320" s="184">
        <v>0</v>
      </c>
      <c r="R320" s="184">
        <f>Q320*H320</f>
        <v>0</v>
      </c>
      <c r="S320" s="184">
        <v>0</v>
      </c>
      <c r="T320" s="185">
        <f>S320*H320</f>
        <v>0</v>
      </c>
      <c r="U320" s="37"/>
      <c r="V320" s="37"/>
      <c r="W320" s="37"/>
      <c r="X320" s="37"/>
      <c r="Y320" s="37"/>
      <c r="Z320" s="37"/>
      <c r="AA320" s="37"/>
      <c r="AB320" s="37"/>
      <c r="AC320" s="37"/>
      <c r="AD320" s="37"/>
      <c r="AE320" s="37"/>
      <c r="AR320" s="186" t="s">
        <v>135</v>
      </c>
      <c r="AT320" s="186" t="s">
        <v>130</v>
      </c>
      <c r="AU320" s="186" t="s">
        <v>72</v>
      </c>
      <c r="AY320" s="16" t="s">
        <v>136</v>
      </c>
      <c r="BE320" s="187">
        <f>IF(N320="základní",J320,0)</f>
        <v>0</v>
      </c>
      <c r="BF320" s="187">
        <f>IF(N320="snížená",J320,0)</f>
        <v>0</v>
      </c>
      <c r="BG320" s="187">
        <f>IF(N320="zákl. přenesená",J320,0)</f>
        <v>0</v>
      </c>
      <c r="BH320" s="187">
        <f>IF(N320="sníž. přenesená",J320,0)</f>
        <v>0</v>
      </c>
      <c r="BI320" s="187">
        <f>IF(N320="nulová",J320,0)</f>
        <v>0</v>
      </c>
      <c r="BJ320" s="16" t="s">
        <v>80</v>
      </c>
      <c r="BK320" s="187">
        <f>ROUND(I320*H320,2)</f>
        <v>0</v>
      </c>
      <c r="BL320" s="16" t="s">
        <v>135</v>
      </c>
      <c r="BM320" s="186" t="s">
        <v>601</v>
      </c>
    </row>
    <row r="321" s="11" customFormat="1">
      <c r="A321" s="11"/>
      <c r="B321" s="199"/>
      <c r="C321" s="200"/>
      <c r="D321" s="190" t="s">
        <v>137</v>
      </c>
      <c r="E321" s="201" t="s">
        <v>19</v>
      </c>
      <c r="F321" s="202" t="s">
        <v>887</v>
      </c>
      <c r="G321" s="200"/>
      <c r="H321" s="203">
        <v>0.17199999999999999</v>
      </c>
      <c r="I321" s="204"/>
      <c r="J321" s="200"/>
      <c r="K321" s="200"/>
      <c r="L321" s="205"/>
      <c r="M321" s="206"/>
      <c r="N321" s="207"/>
      <c r="O321" s="207"/>
      <c r="P321" s="207"/>
      <c r="Q321" s="207"/>
      <c r="R321" s="207"/>
      <c r="S321" s="207"/>
      <c r="T321" s="208"/>
      <c r="U321" s="11"/>
      <c r="V321" s="11"/>
      <c r="W321" s="11"/>
      <c r="X321" s="11"/>
      <c r="Y321" s="11"/>
      <c r="Z321" s="11"/>
      <c r="AA321" s="11"/>
      <c r="AB321" s="11"/>
      <c r="AC321" s="11"/>
      <c r="AD321" s="11"/>
      <c r="AE321" s="11"/>
      <c r="AT321" s="209" t="s">
        <v>137</v>
      </c>
      <c r="AU321" s="209" t="s">
        <v>72</v>
      </c>
      <c r="AV321" s="11" t="s">
        <v>82</v>
      </c>
      <c r="AW321" s="11" t="s">
        <v>33</v>
      </c>
      <c r="AX321" s="11" t="s">
        <v>72</v>
      </c>
      <c r="AY321" s="209" t="s">
        <v>136</v>
      </c>
    </row>
    <row r="322" s="12" customFormat="1">
      <c r="A322" s="12"/>
      <c r="B322" s="210"/>
      <c r="C322" s="211"/>
      <c r="D322" s="190" t="s">
        <v>137</v>
      </c>
      <c r="E322" s="212" t="s">
        <v>19</v>
      </c>
      <c r="F322" s="213" t="s">
        <v>140</v>
      </c>
      <c r="G322" s="211"/>
      <c r="H322" s="214">
        <v>0.17199999999999999</v>
      </c>
      <c r="I322" s="215"/>
      <c r="J322" s="211"/>
      <c r="K322" s="211"/>
      <c r="L322" s="216"/>
      <c r="M322" s="217"/>
      <c r="N322" s="218"/>
      <c r="O322" s="218"/>
      <c r="P322" s="218"/>
      <c r="Q322" s="218"/>
      <c r="R322" s="218"/>
      <c r="S322" s="218"/>
      <c r="T322" s="219"/>
      <c r="U322" s="12"/>
      <c r="V322" s="12"/>
      <c r="W322" s="12"/>
      <c r="X322" s="12"/>
      <c r="Y322" s="12"/>
      <c r="Z322" s="12"/>
      <c r="AA322" s="12"/>
      <c r="AB322" s="12"/>
      <c r="AC322" s="12"/>
      <c r="AD322" s="12"/>
      <c r="AE322" s="12"/>
      <c r="AT322" s="220" t="s">
        <v>137</v>
      </c>
      <c r="AU322" s="220" t="s">
        <v>72</v>
      </c>
      <c r="AV322" s="12" t="s">
        <v>135</v>
      </c>
      <c r="AW322" s="12" t="s">
        <v>33</v>
      </c>
      <c r="AX322" s="12" t="s">
        <v>80</v>
      </c>
      <c r="AY322" s="220" t="s">
        <v>136</v>
      </c>
    </row>
    <row r="323" s="2" customFormat="1" ht="16.5" customHeight="1">
      <c r="A323" s="37"/>
      <c r="B323" s="38"/>
      <c r="C323" s="175" t="s">
        <v>603</v>
      </c>
      <c r="D323" s="175" t="s">
        <v>130</v>
      </c>
      <c r="E323" s="176" t="s">
        <v>622</v>
      </c>
      <c r="F323" s="177" t="s">
        <v>623</v>
      </c>
      <c r="G323" s="178" t="s">
        <v>133</v>
      </c>
      <c r="H323" s="179">
        <v>4</v>
      </c>
      <c r="I323" s="180"/>
      <c r="J323" s="181">
        <f>ROUND(I323*H323,2)</f>
        <v>0</v>
      </c>
      <c r="K323" s="177" t="s">
        <v>134</v>
      </c>
      <c r="L323" s="43"/>
      <c r="M323" s="182" t="s">
        <v>19</v>
      </c>
      <c r="N323" s="183" t="s">
        <v>43</v>
      </c>
      <c r="O323" s="83"/>
      <c r="P323" s="184">
        <f>O323*H323</f>
        <v>0</v>
      </c>
      <c r="Q323" s="184">
        <v>0</v>
      </c>
      <c r="R323" s="184">
        <f>Q323*H323</f>
        <v>0</v>
      </c>
      <c r="S323" s="184">
        <v>0</v>
      </c>
      <c r="T323" s="185">
        <f>S323*H323</f>
        <v>0</v>
      </c>
      <c r="U323" s="37"/>
      <c r="V323" s="37"/>
      <c r="W323" s="37"/>
      <c r="X323" s="37"/>
      <c r="Y323" s="37"/>
      <c r="Z323" s="37"/>
      <c r="AA323" s="37"/>
      <c r="AB323" s="37"/>
      <c r="AC323" s="37"/>
      <c r="AD323" s="37"/>
      <c r="AE323" s="37"/>
      <c r="AR323" s="186" t="s">
        <v>135</v>
      </c>
      <c r="AT323" s="186" t="s">
        <v>130</v>
      </c>
      <c r="AU323" s="186" t="s">
        <v>72</v>
      </c>
      <c r="AY323" s="16" t="s">
        <v>136</v>
      </c>
      <c r="BE323" s="187">
        <f>IF(N323="základní",J323,0)</f>
        <v>0</v>
      </c>
      <c r="BF323" s="187">
        <f>IF(N323="snížená",J323,0)</f>
        <v>0</v>
      </c>
      <c r="BG323" s="187">
        <f>IF(N323="zákl. přenesená",J323,0)</f>
        <v>0</v>
      </c>
      <c r="BH323" s="187">
        <f>IF(N323="sníž. přenesená",J323,0)</f>
        <v>0</v>
      </c>
      <c r="BI323" s="187">
        <f>IF(N323="nulová",J323,0)</f>
        <v>0</v>
      </c>
      <c r="BJ323" s="16" t="s">
        <v>80</v>
      </c>
      <c r="BK323" s="187">
        <f>ROUND(I323*H323,2)</f>
        <v>0</v>
      </c>
      <c r="BL323" s="16" t="s">
        <v>135</v>
      </c>
      <c r="BM323" s="186" t="s">
        <v>604</v>
      </c>
    </row>
    <row r="324" s="11" customFormat="1">
      <c r="A324" s="11"/>
      <c r="B324" s="199"/>
      <c r="C324" s="200"/>
      <c r="D324" s="190" t="s">
        <v>137</v>
      </c>
      <c r="E324" s="201" t="s">
        <v>19</v>
      </c>
      <c r="F324" s="202" t="s">
        <v>888</v>
      </c>
      <c r="G324" s="200"/>
      <c r="H324" s="203">
        <v>4</v>
      </c>
      <c r="I324" s="204"/>
      <c r="J324" s="200"/>
      <c r="K324" s="200"/>
      <c r="L324" s="205"/>
      <c r="M324" s="206"/>
      <c r="N324" s="207"/>
      <c r="O324" s="207"/>
      <c r="P324" s="207"/>
      <c r="Q324" s="207"/>
      <c r="R324" s="207"/>
      <c r="S324" s="207"/>
      <c r="T324" s="208"/>
      <c r="U324" s="11"/>
      <c r="V324" s="11"/>
      <c r="W324" s="11"/>
      <c r="X324" s="11"/>
      <c r="Y324" s="11"/>
      <c r="Z324" s="11"/>
      <c r="AA324" s="11"/>
      <c r="AB324" s="11"/>
      <c r="AC324" s="11"/>
      <c r="AD324" s="11"/>
      <c r="AE324" s="11"/>
      <c r="AT324" s="209" t="s">
        <v>137</v>
      </c>
      <c r="AU324" s="209" t="s">
        <v>72</v>
      </c>
      <c r="AV324" s="11" t="s">
        <v>82</v>
      </c>
      <c r="AW324" s="11" t="s">
        <v>33</v>
      </c>
      <c r="AX324" s="11" t="s">
        <v>72</v>
      </c>
      <c r="AY324" s="209" t="s">
        <v>136</v>
      </c>
    </row>
    <row r="325" s="12" customFormat="1">
      <c r="A325" s="12"/>
      <c r="B325" s="210"/>
      <c r="C325" s="211"/>
      <c r="D325" s="190" t="s">
        <v>137</v>
      </c>
      <c r="E325" s="212" t="s">
        <v>19</v>
      </c>
      <c r="F325" s="213" t="s">
        <v>140</v>
      </c>
      <c r="G325" s="211"/>
      <c r="H325" s="214">
        <v>4</v>
      </c>
      <c r="I325" s="215"/>
      <c r="J325" s="211"/>
      <c r="K325" s="211"/>
      <c r="L325" s="216"/>
      <c r="M325" s="217"/>
      <c r="N325" s="218"/>
      <c r="O325" s="218"/>
      <c r="P325" s="218"/>
      <c r="Q325" s="218"/>
      <c r="R325" s="218"/>
      <c r="S325" s="218"/>
      <c r="T325" s="219"/>
      <c r="U325" s="12"/>
      <c r="V325" s="12"/>
      <c r="W325" s="12"/>
      <c r="X325" s="12"/>
      <c r="Y325" s="12"/>
      <c r="Z325" s="12"/>
      <c r="AA325" s="12"/>
      <c r="AB325" s="12"/>
      <c r="AC325" s="12"/>
      <c r="AD325" s="12"/>
      <c r="AE325" s="12"/>
      <c r="AT325" s="220" t="s">
        <v>137</v>
      </c>
      <c r="AU325" s="220" t="s">
        <v>72</v>
      </c>
      <c r="AV325" s="12" t="s">
        <v>135</v>
      </c>
      <c r="AW325" s="12" t="s">
        <v>33</v>
      </c>
      <c r="AX325" s="12" t="s">
        <v>80</v>
      </c>
      <c r="AY325" s="220" t="s">
        <v>136</v>
      </c>
    </row>
    <row r="326" s="2" customFormat="1" ht="16.5" customHeight="1">
      <c r="A326" s="37"/>
      <c r="B326" s="38"/>
      <c r="C326" s="175" t="s">
        <v>290</v>
      </c>
      <c r="D326" s="175" t="s">
        <v>130</v>
      </c>
      <c r="E326" s="176" t="s">
        <v>627</v>
      </c>
      <c r="F326" s="177" t="s">
        <v>628</v>
      </c>
      <c r="G326" s="178" t="s">
        <v>133</v>
      </c>
      <c r="H326" s="179">
        <v>4</v>
      </c>
      <c r="I326" s="180"/>
      <c r="J326" s="181">
        <f>ROUND(I326*H326,2)</f>
        <v>0</v>
      </c>
      <c r="K326" s="177" t="s">
        <v>134</v>
      </c>
      <c r="L326" s="43"/>
      <c r="M326" s="182" t="s">
        <v>19</v>
      </c>
      <c r="N326" s="183" t="s">
        <v>43</v>
      </c>
      <c r="O326" s="83"/>
      <c r="P326" s="184">
        <f>O326*H326</f>
        <v>0</v>
      </c>
      <c r="Q326" s="184">
        <v>0</v>
      </c>
      <c r="R326" s="184">
        <f>Q326*H326</f>
        <v>0</v>
      </c>
      <c r="S326" s="184">
        <v>0</v>
      </c>
      <c r="T326" s="185">
        <f>S326*H326</f>
        <v>0</v>
      </c>
      <c r="U326" s="37"/>
      <c r="V326" s="37"/>
      <c r="W326" s="37"/>
      <c r="X326" s="37"/>
      <c r="Y326" s="37"/>
      <c r="Z326" s="37"/>
      <c r="AA326" s="37"/>
      <c r="AB326" s="37"/>
      <c r="AC326" s="37"/>
      <c r="AD326" s="37"/>
      <c r="AE326" s="37"/>
      <c r="AR326" s="186" t="s">
        <v>135</v>
      </c>
      <c r="AT326" s="186" t="s">
        <v>130</v>
      </c>
      <c r="AU326" s="186" t="s">
        <v>72</v>
      </c>
      <c r="AY326" s="16" t="s">
        <v>136</v>
      </c>
      <c r="BE326" s="187">
        <f>IF(N326="základní",J326,0)</f>
        <v>0</v>
      </c>
      <c r="BF326" s="187">
        <f>IF(N326="snížená",J326,0)</f>
        <v>0</v>
      </c>
      <c r="BG326" s="187">
        <f>IF(N326="zákl. přenesená",J326,0)</f>
        <v>0</v>
      </c>
      <c r="BH326" s="187">
        <f>IF(N326="sníž. přenesená",J326,0)</f>
        <v>0</v>
      </c>
      <c r="BI326" s="187">
        <f>IF(N326="nulová",J326,0)</f>
        <v>0</v>
      </c>
      <c r="BJ326" s="16" t="s">
        <v>80</v>
      </c>
      <c r="BK326" s="187">
        <f>ROUND(I326*H326,2)</f>
        <v>0</v>
      </c>
      <c r="BL326" s="16" t="s">
        <v>135</v>
      </c>
      <c r="BM326" s="186" t="s">
        <v>607</v>
      </c>
    </row>
    <row r="327" s="11" customFormat="1">
      <c r="A327" s="11"/>
      <c r="B327" s="199"/>
      <c r="C327" s="200"/>
      <c r="D327" s="190" t="s">
        <v>137</v>
      </c>
      <c r="E327" s="201" t="s">
        <v>19</v>
      </c>
      <c r="F327" s="202" t="s">
        <v>888</v>
      </c>
      <c r="G327" s="200"/>
      <c r="H327" s="203">
        <v>4</v>
      </c>
      <c r="I327" s="204"/>
      <c r="J327" s="200"/>
      <c r="K327" s="200"/>
      <c r="L327" s="205"/>
      <c r="M327" s="206"/>
      <c r="N327" s="207"/>
      <c r="O327" s="207"/>
      <c r="P327" s="207"/>
      <c r="Q327" s="207"/>
      <c r="R327" s="207"/>
      <c r="S327" s="207"/>
      <c r="T327" s="208"/>
      <c r="U327" s="11"/>
      <c r="V327" s="11"/>
      <c r="W327" s="11"/>
      <c r="X327" s="11"/>
      <c r="Y327" s="11"/>
      <c r="Z327" s="11"/>
      <c r="AA327" s="11"/>
      <c r="AB327" s="11"/>
      <c r="AC327" s="11"/>
      <c r="AD327" s="11"/>
      <c r="AE327" s="11"/>
      <c r="AT327" s="209" t="s">
        <v>137</v>
      </c>
      <c r="AU327" s="209" t="s">
        <v>72</v>
      </c>
      <c r="AV327" s="11" t="s">
        <v>82</v>
      </c>
      <c r="AW327" s="11" t="s">
        <v>33</v>
      </c>
      <c r="AX327" s="11" t="s">
        <v>72</v>
      </c>
      <c r="AY327" s="209" t="s">
        <v>136</v>
      </c>
    </row>
    <row r="328" s="12" customFormat="1">
      <c r="A328" s="12"/>
      <c r="B328" s="210"/>
      <c r="C328" s="211"/>
      <c r="D328" s="190" t="s">
        <v>137</v>
      </c>
      <c r="E328" s="212" t="s">
        <v>19</v>
      </c>
      <c r="F328" s="213" t="s">
        <v>140</v>
      </c>
      <c r="G328" s="211"/>
      <c r="H328" s="214">
        <v>4</v>
      </c>
      <c r="I328" s="215"/>
      <c r="J328" s="211"/>
      <c r="K328" s="211"/>
      <c r="L328" s="216"/>
      <c r="M328" s="217"/>
      <c r="N328" s="218"/>
      <c r="O328" s="218"/>
      <c r="P328" s="218"/>
      <c r="Q328" s="218"/>
      <c r="R328" s="218"/>
      <c r="S328" s="218"/>
      <c r="T328" s="219"/>
      <c r="U328" s="12"/>
      <c r="V328" s="12"/>
      <c r="W328" s="12"/>
      <c r="X328" s="12"/>
      <c r="Y328" s="12"/>
      <c r="Z328" s="12"/>
      <c r="AA328" s="12"/>
      <c r="AB328" s="12"/>
      <c r="AC328" s="12"/>
      <c r="AD328" s="12"/>
      <c r="AE328" s="12"/>
      <c r="AT328" s="220" t="s">
        <v>137</v>
      </c>
      <c r="AU328" s="220" t="s">
        <v>72</v>
      </c>
      <c r="AV328" s="12" t="s">
        <v>135</v>
      </c>
      <c r="AW328" s="12" t="s">
        <v>33</v>
      </c>
      <c r="AX328" s="12" t="s">
        <v>80</v>
      </c>
      <c r="AY328" s="220" t="s">
        <v>136</v>
      </c>
    </row>
    <row r="329" s="2" customFormat="1" ht="16.5" customHeight="1">
      <c r="A329" s="37"/>
      <c r="B329" s="38"/>
      <c r="C329" s="175" t="s">
        <v>611</v>
      </c>
      <c r="D329" s="175" t="s">
        <v>130</v>
      </c>
      <c r="E329" s="176" t="s">
        <v>640</v>
      </c>
      <c r="F329" s="177" t="s">
        <v>641</v>
      </c>
      <c r="G329" s="178" t="s">
        <v>133</v>
      </c>
      <c r="H329" s="179">
        <v>2</v>
      </c>
      <c r="I329" s="180"/>
      <c r="J329" s="181">
        <f>ROUND(I329*H329,2)</f>
        <v>0</v>
      </c>
      <c r="K329" s="177" t="s">
        <v>134</v>
      </c>
      <c r="L329" s="43"/>
      <c r="M329" s="182" t="s">
        <v>19</v>
      </c>
      <c r="N329" s="183" t="s">
        <v>43</v>
      </c>
      <c r="O329" s="83"/>
      <c r="P329" s="184">
        <f>O329*H329</f>
        <v>0</v>
      </c>
      <c r="Q329" s="184">
        <v>0</v>
      </c>
      <c r="R329" s="184">
        <f>Q329*H329</f>
        <v>0</v>
      </c>
      <c r="S329" s="184">
        <v>0</v>
      </c>
      <c r="T329" s="185">
        <f>S329*H329</f>
        <v>0</v>
      </c>
      <c r="U329" s="37"/>
      <c r="V329" s="37"/>
      <c r="W329" s="37"/>
      <c r="X329" s="37"/>
      <c r="Y329" s="37"/>
      <c r="Z329" s="37"/>
      <c r="AA329" s="37"/>
      <c r="AB329" s="37"/>
      <c r="AC329" s="37"/>
      <c r="AD329" s="37"/>
      <c r="AE329" s="37"/>
      <c r="AR329" s="186" t="s">
        <v>135</v>
      </c>
      <c r="AT329" s="186" t="s">
        <v>130</v>
      </c>
      <c r="AU329" s="186" t="s">
        <v>72</v>
      </c>
      <c r="AY329" s="16" t="s">
        <v>136</v>
      </c>
      <c r="BE329" s="187">
        <f>IF(N329="základní",J329,0)</f>
        <v>0</v>
      </c>
      <c r="BF329" s="187">
        <f>IF(N329="snížená",J329,0)</f>
        <v>0</v>
      </c>
      <c r="BG329" s="187">
        <f>IF(N329="zákl. přenesená",J329,0)</f>
        <v>0</v>
      </c>
      <c r="BH329" s="187">
        <f>IF(N329="sníž. přenesená",J329,0)</f>
        <v>0</v>
      </c>
      <c r="BI329" s="187">
        <f>IF(N329="nulová",J329,0)</f>
        <v>0</v>
      </c>
      <c r="BJ329" s="16" t="s">
        <v>80</v>
      </c>
      <c r="BK329" s="187">
        <f>ROUND(I329*H329,2)</f>
        <v>0</v>
      </c>
      <c r="BL329" s="16" t="s">
        <v>135</v>
      </c>
      <c r="BM329" s="186" t="s">
        <v>612</v>
      </c>
    </row>
    <row r="330" s="11" customFormat="1">
      <c r="A330" s="11"/>
      <c r="B330" s="199"/>
      <c r="C330" s="200"/>
      <c r="D330" s="190" t="s">
        <v>137</v>
      </c>
      <c r="E330" s="201" t="s">
        <v>19</v>
      </c>
      <c r="F330" s="202" t="s">
        <v>889</v>
      </c>
      <c r="G330" s="200"/>
      <c r="H330" s="203">
        <v>2</v>
      </c>
      <c r="I330" s="204"/>
      <c r="J330" s="200"/>
      <c r="K330" s="200"/>
      <c r="L330" s="205"/>
      <c r="M330" s="206"/>
      <c r="N330" s="207"/>
      <c r="O330" s="207"/>
      <c r="P330" s="207"/>
      <c r="Q330" s="207"/>
      <c r="R330" s="207"/>
      <c r="S330" s="207"/>
      <c r="T330" s="208"/>
      <c r="U330" s="11"/>
      <c r="V330" s="11"/>
      <c r="W330" s="11"/>
      <c r="X330" s="11"/>
      <c r="Y330" s="11"/>
      <c r="Z330" s="11"/>
      <c r="AA330" s="11"/>
      <c r="AB330" s="11"/>
      <c r="AC330" s="11"/>
      <c r="AD330" s="11"/>
      <c r="AE330" s="11"/>
      <c r="AT330" s="209" t="s">
        <v>137</v>
      </c>
      <c r="AU330" s="209" t="s">
        <v>72</v>
      </c>
      <c r="AV330" s="11" t="s">
        <v>82</v>
      </c>
      <c r="AW330" s="11" t="s">
        <v>33</v>
      </c>
      <c r="AX330" s="11" t="s">
        <v>72</v>
      </c>
      <c r="AY330" s="209" t="s">
        <v>136</v>
      </c>
    </row>
    <row r="331" s="12" customFormat="1">
      <c r="A331" s="12"/>
      <c r="B331" s="210"/>
      <c r="C331" s="211"/>
      <c r="D331" s="190" t="s">
        <v>137</v>
      </c>
      <c r="E331" s="212" t="s">
        <v>19</v>
      </c>
      <c r="F331" s="213" t="s">
        <v>140</v>
      </c>
      <c r="G331" s="211"/>
      <c r="H331" s="214">
        <v>2</v>
      </c>
      <c r="I331" s="215"/>
      <c r="J331" s="211"/>
      <c r="K331" s="211"/>
      <c r="L331" s="216"/>
      <c r="M331" s="217"/>
      <c r="N331" s="218"/>
      <c r="O331" s="218"/>
      <c r="P331" s="218"/>
      <c r="Q331" s="218"/>
      <c r="R331" s="218"/>
      <c r="S331" s="218"/>
      <c r="T331" s="219"/>
      <c r="U331" s="12"/>
      <c r="V331" s="12"/>
      <c r="W331" s="12"/>
      <c r="X331" s="12"/>
      <c r="Y331" s="12"/>
      <c r="Z331" s="12"/>
      <c r="AA331" s="12"/>
      <c r="AB331" s="12"/>
      <c r="AC331" s="12"/>
      <c r="AD331" s="12"/>
      <c r="AE331" s="12"/>
      <c r="AT331" s="220" t="s">
        <v>137</v>
      </c>
      <c r="AU331" s="220" t="s">
        <v>72</v>
      </c>
      <c r="AV331" s="12" t="s">
        <v>135</v>
      </c>
      <c r="AW331" s="12" t="s">
        <v>33</v>
      </c>
      <c r="AX331" s="12" t="s">
        <v>80</v>
      </c>
      <c r="AY331" s="220" t="s">
        <v>136</v>
      </c>
    </row>
    <row r="332" s="2" customFormat="1" ht="16.5" customHeight="1">
      <c r="A332" s="37"/>
      <c r="B332" s="38"/>
      <c r="C332" s="175" t="s">
        <v>295</v>
      </c>
      <c r="D332" s="175" t="s">
        <v>130</v>
      </c>
      <c r="E332" s="176" t="s">
        <v>645</v>
      </c>
      <c r="F332" s="177" t="s">
        <v>646</v>
      </c>
      <c r="G332" s="178" t="s">
        <v>133</v>
      </c>
      <c r="H332" s="179">
        <v>2</v>
      </c>
      <c r="I332" s="180"/>
      <c r="J332" s="181">
        <f>ROUND(I332*H332,2)</f>
        <v>0</v>
      </c>
      <c r="K332" s="177" t="s">
        <v>134</v>
      </c>
      <c r="L332" s="43"/>
      <c r="M332" s="182" t="s">
        <v>19</v>
      </c>
      <c r="N332" s="183" t="s">
        <v>43</v>
      </c>
      <c r="O332" s="83"/>
      <c r="P332" s="184">
        <f>O332*H332</f>
        <v>0</v>
      </c>
      <c r="Q332" s="184">
        <v>0</v>
      </c>
      <c r="R332" s="184">
        <f>Q332*H332</f>
        <v>0</v>
      </c>
      <c r="S332" s="184">
        <v>0</v>
      </c>
      <c r="T332" s="185">
        <f>S332*H332</f>
        <v>0</v>
      </c>
      <c r="U332" s="37"/>
      <c r="V332" s="37"/>
      <c r="W332" s="37"/>
      <c r="X332" s="37"/>
      <c r="Y332" s="37"/>
      <c r="Z332" s="37"/>
      <c r="AA332" s="37"/>
      <c r="AB332" s="37"/>
      <c r="AC332" s="37"/>
      <c r="AD332" s="37"/>
      <c r="AE332" s="37"/>
      <c r="AR332" s="186" t="s">
        <v>135</v>
      </c>
      <c r="AT332" s="186" t="s">
        <v>130</v>
      </c>
      <c r="AU332" s="186" t="s">
        <v>72</v>
      </c>
      <c r="AY332" s="16" t="s">
        <v>136</v>
      </c>
      <c r="BE332" s="187">
        <f>IF(N332="základní",J332,0)</f>
        <v>0</v>
      </c>
      <c r="BF332" s="187">
        <f>IF(N332="snížená",J332,0)</f>
        <v>0</v>
      </c>
      <c r="BG332" s="187">
        <f>IF(N332="zákl. přenesená",J332,0)</f>
        <v>0</v>
      </c>
      <c r="BH332" s="187">
        <f>IF(N332="sníž. přenesená",J332,0)</f>
        <v>0</v>
      </c>
      <c r="BI332" s="187">
        <f>IF(N332="nulová",J332,0)</f>
        <v>0</v>
      </c>
      <c r="BJ332" s="16" t="s">
        <v>80</v>
      </c>
      <c r="BK332" s="187">
        <f>ROUND(I332*H332,2)</f>
        <v>0</v>
      </c>
      <c r="BL332" s="16" t="s">
        <v>135</v>
      </c>
      <c r="BM332" s="186" t="s">
        <v>614</v>
      </c>
    </row>
    <row r="333" s="11" customFormat="1">
      <c r="A333" s="11"/>
      <c r="B333" s="199"/>
      <c r="C333" s="200"/>
      <c r="D333" s="190" t="s">
        <v>137</v>
      </c>
      <c r="E333" s="201" t="s">
        <v>19</v>
      </c>
      <c r="F333" s="202" t="s">
        <v>889</v>
      </c>
      <c r="G333" s="200"/>
      <c r="H333" s="203">
        <v>2</v>
      </c>
      <c r="I333" s="204"/>
      <c r="J333" s="200"/>
      <c r="K333" s="200"/>
      <c r="L333" s="205"/>
      <c r="M333" s="206"/>
      <c r="N333" s="207"/>
      <c r="O333" s="207"/>
      <c r="P333" s="207"/>
      <c r="Q333" s="207"/>
      <c r="R333" s="207"/>
      <c r="S333" s="207"/>
      <c r="T333" s="208"/>
      <c r="U333" s="11"/>
      <c r="V333" s="11"/>
      <c r="W333" s="11"/>
      <c r="X333" s="11"/>
      <c r="Y333" s="11"/>
      <c r="Z333" s="11"/>
      <c r="AA333" s="11"/>
      <c r="AB333" s="11"/>
      <c r="AC333" s="11"/>
      <c r="AD333" s="11"/>
      <c r="AE333" s="11"/>
      <c r="AT333" s="209" t="s">
        <v>137</v>
      </c>
      <c r="AU333" s="209" t="s">
        <v>72</v>
      </c>
      <c r="AV333" s="11" t="s">
        <v>82</v>
      </c>
      <c r="AW333" s="11" t="s">
        <v>33</v>
      </c>
      <c r="AX333" s="11" t="s">
        <v>72</v>
      </c>
      <c r="AY333" s="209" t="s">
        <v>136</v>
      </c>
    </row>
    <row r="334" s="12" customFormat="1">
      <c r="A334" s="12"/>
      <c r="B334" s="210"/>
      <c r="C334" s="211"/>
      <c r="D334" s="190" t="s">
        <v>137</v>
      </c>
      <c r="E334" s="212" t="s">
        <v>19</v>
      </c>
      <c r="F334" s="213" t="s">
        <v>140</v>
      </c>
      <c r="G334" s="211"/>
      <c r="H334" s="214">
        <v>2</v>
      </c>
      <c r="I334" s="215"/>
      <c r="J334" s="211"/>
      <c r="K334" s="211"/>
      <c r="L334" s="216"/>
      <c r="M334" s="217"/>
      <c r="N334" s="218"/>
      <c r="O334" s="218"/>
      <c r="P334" s="218"/>
      <c r="Q334" s="218"/>
      <c r="R334" s="218"/>
      <c r="S334" s="218"/>
      <c r="T334" s="219"/>
      <c r="U334" s="12"/>
      <c r="V334" s="12"/>
      <c r="W334" s="12"/>
      <c r="X334" s="12"/>
      <c r="Y334" s="12"/>
      <c r="Z334" s="12"/>
      <c r="AA334" s="12"/>
      <c r="AB334" s="12"/>
      <c r="AC334" s="12"/>
      <c r="AD334" s="12"/>
      <c r="AE334" s="12"/>
      <c r="AT334" s="220" t="s">
        <v>137</v>
      </c>
      <c r="AU334" s="220" t="s">
        <v>72</v>
      </c>
      <c r="AV334" s="12" t="s">
        <v>135</v>
      </c>
      <c r="AW334" s="12" t="s">
        <v>33</v>
      </c>
      <c r="AX334" s="12" t="s">
        <v>80</v>
      </c>
      <c r="AY334" s="220" t="s">
        <v>136</v>
      </c>
    </row>
    <row r="335" s="2" customFormat="1" ht="16.5" customHeight="1">
      <c r="A335" s="37"/>
      <c r="B335" s="38"/>
      <c r="C335" s="221" t="s">
        <v>616</v>
      </c>
      <c r="D335" s="221" t="s">
        <v>272</v>
      </c>
      <c r="E335" s="222" t="s">
        <v>649</v>
      </c>
      <c r="F335" s="223" t="s">
        <v>650</v>
      </c>
      <c r="G335" s="224" t="s">
        <v>133</v>
      </c>
      <c r="H335" s="225">
        <v>2</v>
      </c>
      <c r="I335" s="226"/>
      <c r="J335" s="227">
        <f>ROUND(I335*H335,2)</f>
        <v>0</v>
      </c>
      <c r="K335" s="223" t="s">
        <v>134</v>
      </c>
      <c r="L335" s="228"/>
      <c r="M335" s="229" t="s">
        <v>19</v>
      </c>
      <c r="N335" s="230" t="s">
        <v>43</v>
      </c>
      <c r="O335" s="83"/>
      <c r="P335" s="184">
        <f>O335*H335</f>
        <v>0</v>
      </c>
      <c r="Q335" s="184">
        <v>0</v>
      </c>
      <c r="R335" s="184">
        <f>Q335*H335</f>
        <v>0</v>
      </c>
      <c r="S335" s="184">
        <v>0</v>
      </c>
      <c r="T335" s="185">
        <f>S335*H335</f>
        <v>0</v>
      </c>
      <c r="U335" s="37"/>
      <c r="V335" s="37"/>
      <c r="W335" s="37"/>
      <c r="X335" s="37"/>
      <c r="Y335" s="37"/>
      <c r="Z335" s="37"/>
      <c r="AA335" s="37"/>
      <c r="AB335" s="37"/>
      <c r="AC335" s="37"/>
      <c r="AD335" s="37"/>
      <c r="AE335" s="37"/>
      <c r="AR335" s="186" t="s">
        <v>174</v>
      </c>
      <c r="AT335" s="186" t="s">
        <v>272</v>
      </c>
      <c r="AU335" s="186" t="s">
        <v>72</v>
      </c>
      <c r="AY335" s="16" t="s">
        <v>136</v>
      </c>
      <c r="BE335" s="187">
        <f>IF(N335="základní",J335,0)</f>
        <v>0</v>
      </c>
      <c r="BF335" s="187">
        <f>IF(N335="snížená",J335,0)</f>
        <v>0</v>
      </c>
      <c r="BG335" s="187">
        <f>IF(N335="zákl. přenesená",J335,0)</f>
        <v>0</v>
      </c>
      <c r="BH335" s="187">
        <f>IF(N335="sníž. přenesená",J335,0)</f>
        <v>0</v>
      </c>
      <c r="BI335" s="187">
        <f>IF(N335="nulová",J335,0)</f>
        <v>0</v>
      </c>
      <c r="BJ335" s="16" t="s">
        <v>80</v>
      </c>
      <c r="BK335" s="187">
        <f>ROUND(I335*H335,2)</f>
        <v>0</v>
      </c>
      <c r="BL335" s="16" t="s">
        <v>135</v>
      </c>
      <c r="BM335" s="186" t="s">
        <v>617</v>
      </c>
    </row>
    <row r="336" s="11" customFormat="1">
      <c r="A336" s="11"/>
      <c r="B336" s="199"/>
      <c r="C336" s="200"/>
      <c r="D336" s="190" t="s">
        <v>137</v>
      </c>
      <c r="E336" s="201" t="s">
        <v>19</v>
      </c>
      <c r="F336" s="202" t="s">
        <v>777</v>
      </c>
      <c r="G336" s="200"/>
      <c r="H336" s="203">
        <v>2</v>
      </c>
      <c r="I336" s="204"/>
      <c r="J336" s="200"/>
      <c r="K336" s="200"/>
      <c r="L336" s="205"/>
      <c r="M336" s="206"/>
      <c r="N336" s="207"/>
      <c r="O336" s="207"/>
      <c r="P336" s="207"/>
      <c r="Q336" s="207"/>
      <c r="R336" s="207"/>
      <c r="S336" s="207"/>
      <c r="T336" s="208"/>
      <c r="U336" s="11"/>
      <c r="V336" s="11"/>
      <c r="W336" s="11"/>
      <c r="X336" s="11"/>
      <c r="Y336" s="11"/>
      <c r="Z336" s="11"/>
      <c r="AA336" s="11"/>
      <c r="AB336" s="11"/>
      <c r="AC336" s="11"/>
      <c r="AD336" s="11"/>
      <c r="AE336" s="11"/>
      <c r="AT336" s="209" t="s">
        <v>137</v>
      </c>
      <c r="AU336" s="209" t="s">
        <v>72</v>
      </c>
      <c r="AV336" s="11" t="s">
        <v>82</v>
      </c>
      <c r="AW336" s="11" t="s">
        <v>33</v>
      </c>
      <c r="AX336" s="11" t="s">
        <v>80</v>
      </c>
      <c r="AY336" s="209" t="s">
        <v>136</v>
      </c>
    </row>
    <row r="337" s="2" customFormat="1" ht="62.7" customHeight="1">
      <c r="A337" s="37"/>
      <c r="B337" s="38"/>
      <c r="C337" s="175" t="s">
        <v>298</v>
      </c>
      <c r="D337" s="175" t="s">
        <v>130</v>
      </c>
      <c r="E337" s="176" t="s">
        <v>391</v>
      </c>
      <c r="F337" s="177" t="s">
        <v>392</v>
      </c>
      <c r="G337" s="178" t="s">
        <v>149</v>
      </c>
      <c r="H337" s="179">
        <v>3.379</v>
      </c>
      <c r="I337" s="180"/>
      <c r="J337" s="181">
        <f>ROUND(I337*H337,2)</f>
        <v>0</v>
      </c>
      <c r="K337" s="177" t="s">
        <v>134</v>
      </c>
      <c r="L337" s="43"/>
      <c r="M337" s="182" t="s">
        <v>19</v>
      </c>
      <c r="N337" s="183" t="s">
        <v>43</v>
      </c>
      <c r="O337" s="83"/>
      <c r="P337" s="184">
        <f>O337*H337</f>
        <v>0</v>
      </c>
      <c r="Q337" s="184">
        <v>0</v>
      </c>
      <c r="R337" s="184">
        <f>Q337*H337</f>
        <v>0</v>
      </c>
      <c r="S337" s="184">
        <v>0</v>
      </c>
      <c r="T337" s="185">
        <f>S337*H337</f>
        <v>0</v>
      </c>
      <c r="U337" s="37"/>
      <c r="V337" s="37"/>
      <c r="W337" s="37"/>
      <c r="X337" s="37"/>
      <c r="Y337" s="37"/>
      <c r="Z337" s="37"/>
      <c r="AA337" s="37"/>
      <c r="AB337" s="37"/>
      <c r="AC337" s="37"/>
      <c r="AD337" s="37"/>
      <c r="AE337" s="37"/>
      <c r="AR337" s="186" t="s">
        <v>393</v>
      </c>
      <c r="AT337" s="186" t="s">
        <v>130</v>
      </c>
      <c r="AU337" s="186" t="s">
        <v>72</v>
      </c>
      <c r="AY337" s="16" t="s">
        <v>136</v>
      </c>
      <c r="BE337" s="187">
        <f>IF(N337="základní",J337,0)</f>
        <v>0</v>
      </c>
      <c r="BF337" s="187">
        <f>IF(N337="snížená",J337,0)</f>
        <v>0</v>
      </c>
      <c r="BG337" s="187">
        <f>IF(N337="zákl. přenesená",J337,0)</f>
        <v>0</v>
      </c>
      <c r="BH337" s="187">
        <f>IF(N337="sníž. přenesená",J337,0)</f>
        <v>0</v>
      </c>
      <c r="BI337" s="187">
        <f>IF(N337="nulová",J337,0)</f>
        <v>0</v>
      </c>
      <c r="BJ337" s="16" t="s">
        <v>80</v>
      </c>
      <c r="BK337" s="187">
        <f>ROUND(I337*H337,2)</f>
        <v>0</v>
      </c>
      <c r="BL337" s="16" t="s">
        <v>393</v>
      </c>
      <c r="BM337" s="186" t="s">
        <v>890</v>
      </c>
    </row>
    <row r="338" s="11" customFormat="1">
      <c r="A338" s="11"/>
      <c r="B338" s="199"/>
      <c r="C338" s="200"/>
      <c r="D338" s="190" t="s">
        <v>137</v>
      </c>
      <c r="E338" s="201" t="s">
        <v>19</v>
      </c>
      <c r="F338" s="202" t="s">
        <v>891</v>
      </c>
      <c r="G338" s="200"/>
      <c r="H338" s="203">
        <v>1.8500000000000001</v>
      </c>
      <c r="I338" s="204"/>
      <c r="J338" s="200"/>
      <c r="K338" s="200"/>
      <c r="L338" s="205"/>
      <c r="M338" s="206"/>
      <c r="N338" s="207"/>
      <c r="O338" s="207"/>
      <c r="P338" s="207"/>
      <c r="Q338" s="207"/>
      <c r="R338" s="207"/>
      <c r="S338" s="207"/>
      <c r="T338" s="208"/>
      <c r="U338" s="11"/>
      <c r="V338" s="11"/>
      <c r="W338" s="11"/>
      <c r="X338" s="11"/>
      <c r="Y338" s="11"/>
      <c r="Z338" s="11"/>
      <c r="AA338" s="11"/>
      <c r="AB338" s="11"/>
      <c r="AC338" s="11"/>
      <c r="AD338" s="11"/>
      <c r="AE338" s="11"/>
      <c r="AT338" s="209" t="s">
        <v>137</v>
      </c>
      <c r="AU338" s="209" t="s">
        <v>72</v>
      </c>
      <c r="AV338" s="11" t="s">
        <v>82</v>
      </c>
      <c r="AW338" s="11" t="s">
        <v>33</v>
      </c>
      <c r="AX338" s="11" t="s">
        <v>72</v>
      </c>
      <c r="AY338" s="209" t="s">
        <v>136</v>
      </c>
    </row>
    <row r="339" s="11" customFormat="1">
      <c r="A339" s="11"/>
      <c r="B339" s="199"/>
      <c r="C339" s="200"/>
      <c r="D339" s="190" t="s">
        <v>137</v>
      </c>
      <c r="E339" s="201" t="s">
        <v>19</v>
      </c>
      <c r="F339" s="202" t="s">
        <v>892</v>
      </c>
      <c r="G339" s="200"/>
      <c r="H339" s="203">
        <v>0.13500000000000001</v>
      </c>
      <c r="I339" s="204"/>
      <c r="J339" s="200"/>
      <c r="K339" s="200"/>
      <c r="L339" s="205"/>
      <c r="M339" s="206"/>
      <c r="N339" s="207"/>
      <c r="O339" s="207"/>
      <c r="P339" s="207"/>
      <c r="Q339" s="207"/>
      <c r="R339" s="207"/>
      <c r="S339" s="207"/>
      <c r="T339" s="208"/>
      <c r="U339" s="11"/>
      <c r="V339" s="11"/>
      <c r="W339" s="11"/>
      <c r="X339" s="11"/>
      <c r="Y339" s="11"/>
      <c r="Z339" s="11"/>
      <c r="AA339" s="11"/>
      <c r="AB339" s="11"/>
      <c r="AC339" s="11"/>
      <c r="AD339" s="11"/>
      <c r="AE339" s="11"/>
      <c r="AT339" s="209" t="s">
        <v>137</v>
      </c>
      <c r="AU339" s="209" t="s">
        <v>72</v>
      </c>
      <c r="AV339" s="11" t="s">
        <v>82</v>
      </c>
      <c r="AW339" s="11" t="s">
        <v>33</v>
      </c>
      <c r="AX339" s="11" t="s">
        <v>72</v>
      </c>
      <c r="AY339" s="209" t="s">
        <v>136</v>
      </c>
    </row>
    <row r="340" s="11" customFormat="1">
      <c r="A340" s="11"/>
      <c r="B340" s="199"/>
      <c r="C340" s="200"/>
      <c r="D340" s="190" t="s">
        <v>137</v>
      </c>
      <c r="E340" s="201" t="s">
        <v>19</v>
      </c>
      <c r="F340" s="202" t="s">
        <v>893</v>
      </c>
      <c r="G340" s="200"/>
      <c r="H340" s="203">
        <v>0.503</v>
      </c>
      <c r="I340" s="204"/>
      <c r="J340" s="200"/>
      <c r="K340" s="200"/>
      <c r="L340" s="205"/>
      <c r="M340" s="206"/>
      <c r="N340" s="207"/>
      <c r="O340" s="207"/>
      <c r="P340" s="207"/>
      <c r="Q340" s="207"/>
      <c r="R340" s="207"/>
      <c r="S340" s="207"/>
      <c r="T340" s="208"/>
      <c r="U340" s="11"/>
      <c r="V340" s="11"/>
      <c r="W340" s="11"/>
      <c r="X340" s="11"/>
      <c r="Y340" s="11"/>
      <c r="Z340" s="11"/>
      <c r="AA340" s="11"/>
      <c r="AB340" s="11"/>
      <c r="AC340" s="11"/>
      <c r="AD340" s="11"/>
      <c r="AE340" s="11"/>
      <c r="AT340" s="209" t="s">
        <v>137</v>
      </c>
      <c r="AU340" s="209" t="s">
        <v>72</v>
      </c>
      <c r="AV340" s="11" t="s">
        <v>82</v>
      </c>
      <c r="AW340" s="11" t="s">
        <v>33</v>
      </c>
      <c r="AX340" s="11" t="s">
        <v>72</v>
      </c>
      <c r="AY340" s="209" t="s">
        <v>136</v>
      </c>
    </row>
    <row r="341" s="11" customFormat="1">
      <c r="A341" s="11"/>
      <c r="B341" s="199"/>
      <c r="C341" s="200"/>
      <c r="D341" s="190" t="s">
        <v>137</v>
      </c>
      <c r="E341" s="201" t="s">
        <v>19</v>
      </c>
      <c r="F341" s="202" t="s">
        <v>894</v>
      </c>
      <c r="G341" s="200"/>
      <c r="H341" s="203">
        <v>0.308</v>
      </c>
      <c r="I341" s="204"/>
      <c r="J341" s="200"/>
      <c r="K341" s="200"/>
      <c r="L341" s="205"/>
      <c r="M341" s="206"/>
      <c r="N341" s="207"/>
      <c r="O341" s="207"/>
      <c r="P341" s="207"/>
      <c r="Q341" s="207"/>
      <c r="R341" s="207"/>
      <c r="S341" s="207"/>
      <c r="T341" s="208"/>
      <c r="U341" s="11"/>
      <c r="V341" s="11"/>
      <c r="W341" s="11"/>
      <c r="X341" s="11"/>
      <c r="Y341" s="11"/>
      <c r="Z341" s="11"/>
      <c r="AA341" s="11"/>
      <c r="AB341" s="11"/>
      <c r="AC341" s="11"/>
      <c r="AD341" s="11"/>
      <c r="AE341" s="11"/>
      <c r="AT341" s="209" t="s">
        <v>137</v>
      </c>
      <c r="AU341" s="209" t="s">
        <v>72</v>
      </c>
      <c r="AV341" s="11" t="s">
        <v>82</v>
      </c>
      <c r="AW341" s="11" t="s">
        <v>33</v>
      </c>
      <c r="AX341" s="11" t="s">
        <v>72</v>
      </c>
      <c r="AY341" s="209" t="s">
        <v>136</v>
      </c>
    </row>
    <row r="342" s="11" customFormat="1">
      <c r="A342" s="11"/>
      <c r="B342" s="199"/>
      <c r="C342" s="200"/>
      <c r="D342" s="190" t="s">
        <v>137</v>
      </c>
      <c r="E342" s="201" t="s">
        <v>19</v>
      </c>
      <c r="F342" s="202" t="s">
        <v>895</v>
      </c>
      <c r="G342" s="200"/>
      <c r="H342" s="203">
        <v>0.13600000000000001</v>
      </c>
      <c r="I342" s="204"/>
      <c r="J342" s="200"/>
      <c r="K342" s="200"/>
      <c r="L342" s="205"/>
      <c r="M342" s="206"/>
      <c r="N342" s="207"/>
      <c r="O342" s="207"/>
      <c r="P342" s="207"/>
      <c r="Q342" s="207"/>
      <c r="R342" s="207"/>
      <c r="S342" s="207"/>
      <c r="T342" s="208"/>
      <c r="U342" s="11"/>
      <c r="V342" s="11"/>
      <c r="W342" s="11"/>
      <c r="X342" s="11"/>
      <c r="Y342" s="11"/>
      <c r="Z342" s="11"/>
      <c r="AA342" s="11"/>
      <c r="AB342" s="11"/>
      <c r="AC342" s="11"/>
      <c r="AD342" s="11"/>
      <c r="AE342" s="11"/>
      <c r="AT342" s="209" t="s">
        <v>137</v>
      </c>
      <c r="AU342" s="209" t="s">
        <v>72</v>
      </c>
      <c r="AV342" s="11" t="s">
        <v>82</v>
      </c>
      <c r="AW342" s="11" t="s">
        <v>33</v>
      </c>
      <c r="AX342" s="11" t="s">
        <v>72</v>
      </c>
      <c r="AY342" s="209" t="s">
        <v>136</v>
      </c>
    </row>
    <row r="343" s="11" customFormat="1">
      <c r="A343" s="11"/>
      <c r="B343" s="199"/>
      <c r="C343" s="200"/>
      <c r="D343" s="190" t="s">
        <v>137</v>
      </c>
      <c r="E343" s="201" t="s">
        <v>19</v>
      </c>
      <c r="F343" s="202" t="s">
        <v>784</v>
      </c>
      <c r="G343" s="200"/>
      <c r="H343" s="203">
        <v>0.016</v>
      </c>
      <c r="I343" s="204"/>
      <c r="J343" s="200"/>
      <c r="K343" s="200"/>
      <c r="L343" s="205"/>
      <c r="M343" s="206"/>
      <c r="N343" s="207"/>
      <c r="O343" s="207"/>
      <c r="P343" s="207"/>
      <c r="Q343" s="207"/>
      <c r="R343" s="207"/>
      <c r="S343" s="207"/>
      <c r="T343" s="208"/>
      <c r="U343" s="11"/>
      <c r="V343" s="11"/>
      <c r="W343" s="11"/>
      <c r="X343" s="11"/>
      <c r="Y343" s="11"/>
      <c r="Z343" s="11"/>
      <c r="AA343" s="11"/>
      <c r="AB343" s="11"/>
      <c r="AC343" s="11"/>
      <c r="AD343" s="11"/>
      <c r="AE343" s="11"/>
      <c r="AT343" s="209" t="s">
        <v>137</v>
      </c>
      <c r="AU343" s="209" t="s">
        <v>72</v>
      </c>
      <c r="AV343" s="11" t="s">
        <v>82</v>
      </c>
      <c r="AW343" s="11" t="s">
        <v>33</v>
      </c>
      <c r="AX343" s="11" t="s">
        <v>72</v>
      </c>
      <c r="AY343" s="209" t="s">
        <v>136</v>
      </c>
    </row>
    <row r="344" s="11" customFormat="1">
      <c r="A344" s="11"/>
      <c r="B344" s="199"/>
      <c r="C344" s="200"/>
      <c r="D344" s="190" t="s">
        <v>137</v>
      </c>
      <c r="E344" s="201" t="s">
        <v>19</v>
      </c>
      <c r="F344" s="202" t="s">
        <v>785</v>
      </c>
      <c r="G344" s="200"/>
      <c r="H344" s="203">
        <v>0.0060000000000000001</v>
      </c>
      <c r="I344" s="204"/>
      <c r="J344" s="200"/>
      <c r="K344" s="200"/>
      <c r="L344" s="205"/>
      <c r="M344" s="206"/>
      <c r="N344" s="207"/>
      <c r="O344" s="207"/>
      <c r="P344" s="207"/>
      <c r="Q344" s="207"/>
      <c r="R344" s="207"/>
      <c r="S344" s="207"/>
      <c r="T344" s="208"/>
      <c r="U344" s="11"/>
      <c r="V344" s="11"/>
      <c r="W344" s="11"/>
      <c r="X344" s="11"/>
      <c r="Y344" s="11"/>
      <c r="Z344" s="11"/>
      <c r="AA344" s="11"/>
      <c r="AB344" s="11"/>
      <c r="AC344" s="11"/>
      <c r="AD344" s="11"/>
      <c r="AE344" s="11"/>
      <c r="AT344" s="209" t="s">
        <v>137</v>
      </c>
      <c r="AU344" s="209" t="s">
        <v>72</v>
      </c>
      <c r="AV344" s="11" t="s">
        <v>82</v>
      </c>
      <c r="AW344" s="11" t="s">
        <v>33</v>
      </c>
      <c r="AX344" s="11" t="s">
        <v>72</v>
      </c>
      <c r="AY344" s="209" t="s">
        <v>136</v>
      </c>
    </row>
    <row r="345" s="11" customFormat="1">
      <c r="A345" s="11"/>
      <c r="B345" s="199"/>
      <c r="C345" s="200"/>
      <c r="D345" s="190" t="s">
        <v>137</v>
      </c>
      <c r="E345" s="201" t="s">
        <v>19</v>
      </c>
      <c r="F345" s="202" t="s">
        <v>896</v>
      </c>
      <c r="G345" s="200"/>
      <c r="H345" s="203">
        <v>0.023</v>
      </c>
      <c r="I345" s="204"/>
      <c r="J345" s="200"/>
      <c r="K345" s="200"/>
      <c r="L345" s="205"/>
      <c r="M345" s="206"/>
      <c r="N345" s="207"/>
      <c r="O345" s="207"/>
      <c r="P345" s="207"/>
      <c r="Q345" s="207"/>
      <c r="R345" s="207"/>
      <c r="S345" s="207"/>
      <c r="T345" s="208"/>
      <c r="U345" s="11"/>
      <c r="V345" s="11"/>
      <c r="W345" s="11"/>
      <c r="X345" s="11"/>
      <c r="Y345" s="11"/>
      <c r="Z345" s="11"/>
      <c r="AA345" s="11"/>
      <c r="AB345" s="11"/>
      <c r="AC345" s="11"/>
      <c r="AD345" s="11"/>
      <c r="AE345" s="11"/>
      <c r="AT345" s="209" t="s">
        <v>137</v>
      </c>
      <c r="AU345" s="209" t="s">
        <v>72</v>
      </c>
      <c r="AV345" s="11" t="s">
        <v>82</v>
      </c>
      <c r="AW345" s="11" t="s">
        <v>33</v>
      </c>
      <c r="AX345" s="11" t="s">
        <v>72</v>
      </c>
      <c r="AY345" s="209" t="s">
        <v>136</v>
      </c>
    </row>
    <row r="346" s="11" customFormat="1">
      <c r="A346" s="11"/>
      <c r="B346" s="199"/>
      <c r="C346" s="200"/>
      <c r="D346" s="190" t="s">
        <v>137</v>
      </c>
      <c r="E346" s="201" t="s">
        <v>19</v>
      </c>
      <c r="F346" s="202" t="s">
        <v>787</v>
      </c>
      <c r="G346" s="200"/>
      <c r="H346" s="203">
        <v>0.02</v>
      </c>
      <c r="I346" s="204"/>
      <c r="J346" s="200"/>
      <c r="K346" s="200"/>
      <c r="L346" s="205"/>
      <c r="M346" s="206"/>
      <c r="N346" s="207"/>
      <c r="O346" s="207"/>
      <c r="P346" s="207"/>
      <c r="Q346" s="207"/>
      <c r="R346" s="207"/>
      <c r="S346" s="207"/>
      <c r="T346" s="208"/>
      <c r="U346" s="11"/>
      <c r="V346" s="11"/>
      <c r="W346" s="11"/>
      <c r="X346" s="11"/>
      <c r="Y346" s="11"/>
      <c r="Z346" s="11"/>
      <c r="AA346" s="11"/>
      <c r="AB346" s="11"/>
      <c r="AC346" s="11"/>
      <c r="AD346" s="11"/>
      <c r="AE346" s="11"/>
      <c r="AT346" s="209" t="s">
        <v>137</v>
      </c>
      <c r="AU346" s="209" t="s">
        <v>72</v>
      </c>
      <c r="AV346" s="11" t="s">
        <v>82</v>
      </c>
      <c r="AW346" s="11" t="s">
        <v>33</v>
      </c>
      <c r="AX346" s="11" t="s">
        <v>72</v>
      </c>
      <c r="AY346" s="209" t="s">
        <v>136</v>
      </c>
    </row>
    <row r="347" s="11" customFormat="1">
      <c r="A347" s="11"/>
      <c r="B347" s="199"/>
      <c r="C347" s="200"/>
      <c r="D347" s="190" t="s">
        <v>137</v>
      </c>
      <c r="E347" s="201" t="s">
        <v>19</v>
      </c>
      <c r="F347" s="202" t="s">
        <v>788</v>
      </c>
      <c r="G347" s="200"/>
      <c r="H347" s="203">
        <v>0.112</v>
      </c>
      <c r="I347" s="204"/>
      <c r="J347" s="200"/>
      <c r="K347" s="200"/>
      <c r="L347" s="205"/>
      <c r="M347" s="206"/>
      <c r="N347" s="207"/>
      <c r="O347" s="207"/>
      <c r="P347" s="207"/>
      <c r="Q347" s="207"/>
      <c r="R347" s="207"/>
      <c r="S347" s="207"/>
      <c r="T347" s="208"/>
      <c r="U347" s="11"/>
      <c r="V347" s="11"/>
      <c r="W347" s="11"/>
      <c r="X347" s="11"/>
      <c r="Y347" s="11"/>
      <c r="Z347" s="11"/>
      <c r="AA347" s="11"/>
      <c r="AB347" s="11"/>
      <c r="AC347" s="11"/>
      <c r="AD347" s="11"/>
      <c r="AE347" s="11"/>
      <c r="AT347" s="209" t="s">
        <v>137</v>
      </c>
      <c r="AU347" s="209" t="s">
        <v>72</v>
      </c>
      <c r="AV347" s="11" t="s">
        <v>82</v>
      </c>
      <c r="AW347" s="11" t="s">
        <v>33</v>
      </c>
      <c r="AX347" s="11" t="s">
        <v>72</v>
      </c>
      <c r="AY347" s="209" t="s">
        <v>136</v>
      </c>
    </row>
    <row r="348" s="11" customFormat="1">
      <c r="A348" s="11"/>
      <c r="B348" s="199"/>
      <c r="C348" s="200"/>
      <c r="D348" s="190" t="s">
        <v>137</v>
      </c>
      <c r="E348" s="201" t="s">
        <v>19</v>
      </c>
      <c r="F348" s="202" t="s">
        <v>897</v>
      </c>
      <c r="G348" s="200"/>
      <c r="H348" s="203">
        <v>0.27000000000000002</v>
      </c>
      <c r="I348" s="204"/>
      <c r="J348" s="200"/>
      <c r="K348" s="200"/>
      <c r="L348" s="205"/>
      <c r="M348" s="206"/>
      <c r="N348" s="207"/>
      <c r="O348" s="207"/>
      <c r="P348" s="207"/>
      <c r="Q348" s="207"/>
      <c r="R348" s="207"/>
      <c r="S348" s="207"/>
      <c r="T348" s="208"/>
      <c r="U348" s="11"/>
      <c r="V348" s="11"/>
      <c r="W348" s="11"/>
      <c r="X348" s="11"/>
      <c r="Y348" s="11"/>
      <c r="Z348" s="11"/>
      <c r="AA348" s="11"/>
      <c r="AB348" s="11"/>
      <c r="AC348" s="11"/>
      <c r="AD348" s="11"/>
      <c r="AE348" s="11"/>
      <c r="AT348" s="209" t="s">
        <v>137</v>
      </c>
      <c r="AU348" s="209" t="s">
        <v>72</v>
      </c>
      <c r="AV348" s="11" t="s">
        <v>82</v>
      </c>
      <c r="AW348" s="11" t="s">
        <v>33</v>
      </c>
      <c r="AX348" s="11" t="s">
        <v>72</v>
      </c>
      <c r="AY348" s="209" t="s">
        <v>136</v>
      </c>
    </row>
    <row r="349" s="12" customFormat="1">
      <c r="A349" s="12"/>
      <c r="B349" s="210"/>
      <c r="C349" s="211"/>
      <c r="D349" s="190" t="s">
        <v>137</v>
      </c>
      <c r="E349" s="212" t="s">
        <v>19</v>
      </c>
      <c r="F349" s="213" t="s">
        <v>140</v>
      </c>
      <c r="G349" s="211"/>
      <c r="H349" s="214">
        <v>3.379</v>
      </c>
      <c r="I349" s="215"/>
      <c r="J349" s="211"/>
      <c r="K349" s="211"/>
      <c r="L349" s="216"/>
      <c r="M349" s="217"/>
      <c r="N349" s="218"/>
      <c r="O349" s="218"/>
      <c r="P349" s="218"/>
      <c r="Q349" s="218"/>
      <c r="R349" s="218"/>
      <c r="S349" s="218"/>
      <c r="T349" s="219"/>
      <c r="U349" s="12"/>
      <c r="V349" s="12"/>
      <c r="W349" s="12"/>
      <c r="X349" s="12"/>
      <c r="Y349" s="12"/>
      <c r="Z349" s="12"/>
      <c r="AA349" s="12"/>
      <c r="AB349" s="12"/>
      <c r="AC349" s="12"/>
      <c r="AD349" s="12"/>
      <c r="AE349" s="12"/>
      <c r="AT349" s="220" t="s">
        <v>137</v>
      </c>
      <c r="AU349" s="220" t="s">
        <v>72</v>
      </c>
      <c r="AV349" s="12" t="s">
        <v>135</v>
      </c>
      <c r="AW349" s="12" t="s">
        <v>33</v>
      </c>
      <c r="AX349" s="12" t="s">
        <v>80</v>
      </c>
      <c r="AY349" s="220" t="s">
        <v>136</v>
      </c>
    </row>
    <row r="350" s="2" customFormat="1" ht="66.75" customHeight="1">
      <c r="A350" s="37"/>
      <c r="B350" s="38"/>
      <c r="C350" s="175" t="s">
        <v>621</v>
      </c>
      <c r="D350" s="175" t="s">
        <v>130</v>
      </c>
      <c r="E350" s="176" t="s">
        <v>398</v>
      </c>
      <c r="F350" s="177" t="s">
        <v>399</v>
      </c>
      <c r="G350" s="178" t="s">
        <v>149</v>
      </c>
      <c r="H350" s="179">
        <v>16.692</v>
      </c>
      <c r="I350" s="180"/>
      <c r="J350" s="181">
        <f>ROUND(I350*H350,2)</f>
        <v>0</v>
      </c>
      <c r="K350" s="177" t="s">
        <v>134</v>
      </c>
      <c r="L350" s="43"/>
      <c r="M350" s="182" t="s">
        <v>19</v>
      </c>
      <c r="N350" s="183" t="s">
        <v>43</v>
      </c>
      <c r="O350" s="83"/>
      <c r="P350" s="184">
        <f>O350*H350</f>
        <v>0</v>
      </c>
      <c r="Q350" s="184">
        <v>0</v>
      </c>
      <c r="R350" s="184">
        <f>Q350*H350</f>
        <v>0</v>
      </c>
      <c r="S350" s="184">
        <v>0</v>
      </c>
      <c r="T350" s="185">
        <f>S350*H350</f>
        <v>0</v>
      </c>
      <c r="U350" s="37"/>
      <c r="V350" s="37"/>
      <c r="W350" s="37"/>
      <c r="X350" s="37"/>
      <c r="Y350" s="37"/>
      <c r="Z350" s="37"/>
      <c r="AA350" s="37"/>
      <c r="AB350" s="37"/>
      <c r="AC350" s="37"/>
      <c r="AD350" s="37"/>
      <c r="AE350" s="37"/>
      <c r="AR350" s="186" t="s">
        <v>393</v>
      </c>
      <c r="AT350" s="186" t="s">
        <v>130</v>
      </c>
      <c r="AU350" s="186" t="s">
        <v>72</v>
      </c>
      <c r="AY350" s="16" t="s">
        <v>136</v>
      </c>
      <c r="BE350" s="187">
        <f>IF(N350="základní",J350,0)</f>
        <v>0</v>
      </c>
      <c r="BF350" s="187">
        <f>IF(N350="snížená",J350,0)</f>
        <v>0</v>
      </c>
      <c r="BG350" s="187">
        <f>IF(N350="zákl. přenesená",J350,0)</f>
        <v>0</v>
      </c>
      <c r="BH350" s="187">
        <f>IF(N350="sníž. přenesená",J350,0)</f>
        <v>0</v>
      </c>
      <c r="BI350" s="187">
        <f>IF(N350="nulová",J350,0)</f>
        <v>0</v>
      </c>
      <c r="BJ350" s="16" t="s">
        <v>80</v>
      </c>
      <c r="BK350" s="187">
        <f>ROUND(I350*H350,2)</f>
        <v>0</v>
      </c>
      <c r="BL350" s="16" t="s">
        <v>393</v>
      </c>
      <c r="BM350" s="186" t="s">
        <v>898</v>
      </c>
    </row>
    <row r="351" s="11" customFormat="1">
      <c r="A351" s="11"/>
      <c r="B351" s="199"/>
      <c r="C351" s="200"/>
      <c r="D351" s="190" t="s">
        <v>137</v>
      </c>
      <c r="E351" s="201" t="s">
        <v>19</v>
      </c>
      <c r="F351" s="202" t="s">
        <v>899</v>
      </c>
      <c r="G351" s="200"/>
      <c r="H351" s="203">
        <v>1.03</v>
      </c>
      <c r="I351" s="204"/>
      <c r="J351" s="200"/>
      <c r="K351" s="200"/>
      <c r="L351" s="205"/>
      <c r="M351" s="206"/>
      <c r="N351" s="207"/>
      <c r="O351" s="207"/>
      <c r="P351" s="207"/>
      <c r="Q351" s="207"/>
      <c r="R351" s="207"/>
      <c r="S351" s="207"/>
      <c r="T351" s="208"/>
      <c r="U351" s="11"/>
      <c r="V351" s="11"/>
      <c r="W351" s="11"/>
      <c r="X351" s="11"/>
      <c r="Y351" s="11"/>
      <c r="Z351" s="11"/>
      <c r="AA351" s="11"/>
      <c r="AB351" s="11"/>
      <c r="AC351" s="11"/>
      <c r="AD351" s="11"/>
      <c r="AE351" s="11"/>
      <c r="AT351" s="209" t="s">
        <v>137</v>
      </c>
      <c r="AU351" s="209" t="s">
        <v>72</v>
      </c>
      <c r="AV351" s="11" t="s">
        <v>82</v>
      </c>
      <c r="AW351" s="11" t="s">
        <v>33</v>
      </c>
      <c r="AX351" s="11" t="s">
        <v>72</v>
      </c>
      <c r="AY351" s="209" t="s">
        <v>136</v>
      </c>
    </row>
    <row r="352" s="11" customFormat="1">
      <c r="A352" s="11"/>
      <c r="B352" s="199"/>
      <c r="C352" s="200"/>
      <c r="D352" s="190" t="s">
        <v>137</v>
      </c>
      <c r="E352" s="201" t="s">
        <v>19</v>
      </c>
      <c r="F352" s="202" t="s">
        <v>900</v>
      </c>
      <c r="G352" s="200"/>
      <c r="H352" s="203">
        <v>15.662000000000001</v>
      </c>
      <c r="I352" s="204"/>
      <c r="J352" s="200"/>
      <c r="K352" s="200"/>
      <c r="L352" s="205"/>
      <c r="M352" s="206"/>
      <c r="N352" s="207"/>
      <c r="O352" s="207"/>
      <c r="P352" s="207"/>
      <c r="Q352" s="207"/>
      <c r="R352" s="207"/>
      <c r="S352" s="207"/>
      <c r="T352" s="208"/>
      <c r="U352" s="11"/>
      <c r="V352" s="11"/>
      <c r="W352" s="11"/>
      <c r="X352" s="11"/>
      <c r="Y352" s="11"/>
      <c r="Z352" s="11"/>
      <c r="AA352" s="11"/>
      <c r="AB352" s="11"/>
      <c r="AC352" s="11"/>
      <c r="AD352" s="11"/>
      <c r="AE352" s="11"/>
      <c r="AT352" s="209" t="s">
        <v>137</v>
      </c>
      <c r="AU352" s="209" t="s">
        <v>72</v>
      </c>
      <c r="AV352" s="11" t="s">
        <v>82</v>
      </c>
      <c r="AW352" s="11" t="s">
        <v>33</v>
      </c>
      <c r="AX352" s="11" t="s">
        <v>72</v>
      </c>
      <c r="AY352" s="209" t="s">
        <v>136</v>
      </c>
    </row>
    <row r="353" s="12" customFormat="1">
      <c r="A353" s="12"/>
      <c r="B353" s="210"/>
      <c r="C353" s="211"/>
      <c r="D353" s="190" t="s">
        <v>137</v>
      </c>
      <c r="E353" s="212" t="s">
        <v>19</v>
      </c>
      <c r="F353" s="213" t="s">
        <v>140</v>
      </c>
      <c r="G353" s="211"/>
      <c r="H353" s="214">
        <v>16.692</v>
      </c>
      <c r="I353" s="215"/>
      <c r="J353" s="211"/>
      <c r="K353" s="211"/>
      <c r="L353" s="216"/>
      <c r="M353" s="234"/>
      <c r="N353" s="235"/>
      <c r="O353" s="235"/>
      <c r="P353" s="235"/>
      <c r="Q353" s="235"/>
      <c r="R353" s="235"/>
      <c r="S353" s="235"/>
      <c r="T353" s="236"/>
      <c r="U353" s="12"/>
      <c r="V353" s="12"/>
      <c r="W353" s="12"/>
      <c r="X353" s="12"/>
      <c r="Y353" s="12"/>
      <c r="Z353" s="12"/>
      <c r="AA353" s="12"/>
      <c r="AB353" s="12"/>
      <c r="AC353" s="12"/>
      <c r="AD353" s="12"/>
      <c r="AE353" s="12"/>
      <c r="AT353" s="220" t="s">
        <v>137</v>
      </c>
      <c r="AU353" s="220" t="s">
        <v>72</v>
      </c>
      <c r="AV353" s="12" t="s">
        <v>135</v>
      </c>
      <c r="AW353" s="12" t="s">
        <v>33</v>
      </c>
      <c r="AX353" s="12" t="s">
        <v>80</v>
      </c>
      <c r="AY353" s="220" t="s">
        <v>136</v>
      </c>
    </row>
    <row r="354" s="2" customFormat="1" ht="6.96" customHeight="1">
      <c r="A354" s="37"/>
      <c r="B354" s="58"/>
      <c r="C354" s="59"/>
      <c r="D354" s="59"/>
      <c r="E354" s="59"/>
      <c r="F354" s="59"/>
      <c r="G354" s="59"/>
      <c r="H354" s="59"/>
      <c r="I354" s="59"/>
      <c r="J354" s="59"/>
      <c r="K354" s="59"/>
      <c r="L354" s="43"/>
      <c r="M354" s="37"/>
      <c r="O354" s="37"/>
      <c r="P354" s="37"/>
      <c r="Q354" s="37"/>
      <c r="R354" s="37"/>
      <c r="S354" s="37"/>
      <c r="T354" s="37"/>
      <c r="U354" s="37"/>
      <c r="V354" s="37"/>
      <c r="W354" s="37"/>
      <c r="X354" s="37"/>
      <c r="Y354" s="37"/>
      <c r="Z354" s="37"/>
      <c r="AA354" s="37"/>
      <c r="AB354" s="37"/>
      <c r="AC354" s="37"/>
      <c r="AD354" s="37"/>
      <c r="AE354" s="37"/>
    </row>
  </sheetData>
  <sheetProtection sheet="1" autoFilter="0" formatColumns="0" formatRows="0" objects="1" scenarios="1" spinCount="100000" saltValue="G9FQ2Ama3krTFeS2O2FtTwLm5NeGTKNnP9x9RDu8FOCE1DbZcVQnM+NaHc1499YJBjbk5eNPglPSBRjIbBuZZQ==" hashValue="9Wn5O5GCHZr3b8D5ZRO7kQD+bF+pOq7+5qHLJP6Kgh+rQQk1BTr6tip37eilSf60Yr9HtFYAyezbpgQkmIkGLw==" algorithmName="SHA-512" password="CC35"/>
  <autoFilter ref="C78:K35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901</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ROUND((SUM(BE79:BE230)),  2)</f>
        <v>0</v>
      </c>
      <c r="G33" s="37"/>
      <c r="H33" s="37"/>
      <c r="I33" s="147">
        <v>0.20999999999999999</v>
      </c>
      <c r="J33" s="146">
        <f>ROUND(((SUM(BE79:BE230))*I33),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ROUND((SUM(BF79:BF230)),  2)</f>
        <v>0</v>
      </c>
      <c r="G34" s="37"/>
      <c r="H34" s="37"/>
      <c r="I34" s="147">
        <v>0.14999999999999999</v>
      </c>
      <c r="J34" s="146">
        <f>ROUND(((SUM(BF79:BF230))*I34),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ROUND((SUM(BG79:BG230)),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ROUND((SUM(BH79:BH230)),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ROUND((SUM(BI79:BI230)),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05 - Oprava výhybky č. 32ab</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05 - Oprava výhybky č. 32ab</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SUM(P80:P230)</f>
        <v>0</v>
      </c>
      <c r="Q79" s="95"/>
      <c r="R79" s="172">
        <f>SUM(R80:R230)</f>
        <v>0</v>
      </c>
      <c r="S79" s="95"/>
      <c r="T79" s="173">
        <f>SUM(T80:T230)</f>
        <v>0</v>
      </c>
      <c r="U79" s="37"/>
      <c r="V79" s="37"/>
      <c r="W79" s="37"/>
      <c r="X79" s="37"/>
      <c r="Y79" s="37"/>
      <c r="Z79" s="37"/>
      <c r="AA79" s="37"/>
      <c r="AB79" s="37"/>
      <c r="AC79" s="37"/>
      <c r="AD79" s="37"/>
      <c r="AE79" s="37"/>
      <c r="AT79" s="16" t="s">
        <v>71</v>
      </c>
      <c r="AU79" s="16" t="s">
        <v>116</v>
      </c>
      <c r="BK79" s="174">
        <f>SUM(BK80:BK230)</f>
        <v>0</v>
      </c>
    </row>
    <row r="80" s="2" customFormat="1" ht="16.5" customHeight="1">
      <c r="A80" s="37"/>
      <c r="B80" s="38"/>
      <c r="C80" s="175" t="s">
        <v>80</v>
      </c>
      <c r="D80" s="175" t="s">
        <v>130</v>
      </c>
      <c r="E80" s="176" t="s">
        <v>141</v>
      </c>
      <c r="F80" s="177" t="s">
        <v>142</v>
      </c>
      <c r="G80" s="178" t="s">
        <v>143</v>
      </c>
      <c r="H80" s="179">
        <v>28</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2" customFormat="1" ht="16.5" customHeight="1">
      <c r="A81" s="37"/>
      <c r="B81" s="38"/>
      <c r="C81" s="175" t="s">
        <v>82</v>
      </c>
      <c r="D81" s="175" t="s">
        <v>130</v>
      </c>
      <c r="E81" s="176" t="s">
        <v>403</v>
      </c>
      <c r="F81" s="177" t="s">
        <v>404</v>
      </c>
      <c r="G81" s="178" t="s">
        <v>149</v>
      </c>
      <c r="H81" s="179">
        <v>30.815999999999999</v>
      </c>
      <c r="I81" s="180"/>
      <c r="J81" s="181">
        <f>ROUND(I81*H81,2)</f>
        <v>0</v>
      </c>
      <c r="K81" s="177" t="s">
        <v>134</v>
      </c>
      <c r="L81" s="43"/>
      <c r="M81" s="182" t="s">
        <v>19</v>
      </c>
      <c r="N81" s="183" t="s">
        <v>43</v>
      </c>
      <c r="O81" s="83"/>
      <c r="P81" s="184">
        <f>O81*H81</f>
        <v>0</v>
      </c>
      <c r="Q81" s="184">
        <v>0</v>
      </c>
      <c r="R81" s="184">
        <f>Q81*H81</f>
        <v>0</v>
      </c>
      <c r="S81" s="184">
        <v>0</v>
      </c>
      <c r="T81" s="185">
        <f>S81*H81</f>
        <v>0</v>
      </c>
      <c r="U81" s="37"/>
      <c r="V81" s="37"/>
      <c r="W81" s="37"/>
      <c r="X81" s="37"/>
      <c r="Y81" s="37"/>
      <c r="Z81" s="37"/>
      <c r="AA81" s="37"/>
      <c r="AB81" s="37"/>
      <c r="AC81" s="37"/>
      <c r="AD81" s="37"/>
      <c r="AE81" s="37"/>
      <c r="AR81" s="186" t="s">
        <v>135</v>
      </c>
      <c r="AT81" s="186" t="s">
        <v>130</v>
      </c>
      <c r="AU81" s="186" t="s">
        <v>72</v>
      </c>
      <c r="AY81" s="16" t="s">
        <v>136</v>
      </c>
      <c r="BE81" s="187">
        <f>IF(N81="základní",J81,0)</f>
        <v>0</v>
      </c>
      <c r="BF81" s="187">
        <f>IF(N81="snížená",J81,0)</f>
        <v>0</v>
      </c>
      <c r="BG81" s="187">
        <f>IF(N81="zákl. přenesená",J81,0)</f>
        <v>0</v>
      </c>
      <c r="BH81" s="187">
        <f>IF(N81="sníž. přenesená",J81,0)</f>
        <v>0</v>
      </c>
      <c r="BI81" s="187">
        <f>IF(N81="nulová",J81,0)</f>
        <v>0</v>
      </c>
      <c r="BJ81" s="16" t="s">
        <v>80</v>
      </c>
      <c r="BK81" s="187">
        <f>ROUND(I81*H81,2)</f>
        <v>0</v>
      </c>
      <c r="BL81" s="16" t="s">
        <v>135</v>
      </c>
      <c r="BM81" s="186" t="s">
        <v>135</v>
      </c>
    </row>
    <row r="82" s="10" customFormat="1">
      <c r="A82" s="10"/>
      <c r="B82" s="188"/>
      <c r="C82" s="189"/>
      <c r="D82" s="190" t="s">
        <v>137</v>
      </c>
      <c r="E82" s="191" t="s">
        <v>19</v>
      </c>
      <c r="F82" s="192" t="s">
        <v>902</v>
      </c>
      <c r="G82" s="189"/>
      <c r="H82" s="191" t="s">
        <v>19</v>
      </c>
      <c r="I82" s="193"/>
      <c r="J82" s="189"/>
      <c r="K82" s="189"/>
      <c r="L82" s="194"/>
      <c r="M82" s="195"/>
      <c r="N82" s="196"/>
      <c r="O82" s="196"/>
      <c r="P82" s="196"/>
      <c r="Q82" s="196"/>
      <c r="R82" s="196"/>
      <c r="S82" s="196"/>
      <c r="T82" s="197"/>
      <c r="U82" s="10"/>
      <c r="V82" s="10"/>
      <c r="W82" s="10"/>
      <c r="X82" s="10"/>
      <c r="Y82" s="10"/>
      <c r="Z82" s="10"/>
      <c r="AA82" s="10"/>
      <c r="AB82" s="10"/>
      <c r="AC82" s="10"/>
      <c r="AD82" s="10"/>
      <c r="AE82" s="10"/>
      <c r="AT82" s="198" t="s">
        <v>137</v>
      </c>
      <c r="AU82" s="198" t="s">
        <v>72</v>
      </c>
      <c r="AV82" s="10" t="s">
        <v>80</v>
      </c>
      <c r="AW82" s="10" t="s">
        <v>33</v>
      </c>
      <c r="AX82" s="10" t="s">
        <v>72</v>
      </c>
      <c r="AY82" s="198" t="s">
        <v>136</v>
      </c>
    </row>
    <row r="83" s="10" customFormat="1">
      <c r="A83" s="10"/>
      <c r="B83" s="188"/>
      <c r="C83" s="189"/>
      <c r="D83" s="190" t="s">
        <v>137</v>
      </c>
      <c r="E83" s="191" t="s">
        <v>19</v>
      </c>
      <c r="F83" s="192" t="s">
        <v>903</v>
      </c>
      <c r="G83" s="189"/>
      <c r="H83" s="191" t="s">
        <v>19</v>
      </c>
      <c r="I83" s="193"/>
      <c r="J83" s="189"/>
      <c r="K83" s="189"/>
      <c r="L83" s="194"/>
      <c r="M83" s="195"/>
      <c r="N83" s="196"/>
      <c r="O83" s="196"/>
      <c r="P83" s="196"/>
      <c r="Q83" s="196"/>
      <c r="R83" s="196"/>
      <c r="S83" s="196"/>
      <c r="T83" s="197"/>
      <c r="U83" s="10"/>
      <c r="V83" s="10"/>
      <c r="W83" s="10"/>
      <c r="X83" s="10"/>
      <c r="Y83" s="10"/>
      <c r="Z83" s="10"/>
      <c r="AA83" s="10"/>
      <c r="AB83" s="10"/>
      <c r="AC83" s="10"/>
      <c r="AD83" s="10"/>
      <c r="AE83" s="10"/>
      <c r="AT83" s="198" t="s">
        <v>137</v>
      </c>
      <c r="AU83" s="198" t="s">
        <v>72</v>
      </c>
      <c r="AV83" s="10" t="s">
        <v>80</v>
      </c>
      <c r="AW83" s="10" t="s">
        <v>33</v>
      </c>
      <c r="AX83" s="10" t="s">
        <v>72</v>
      </c>
      <c r="AY83" s="198" t="s">
        <v>136</v>
      </c>
    </row>
    <row r="84" s="11" customFormat="1">
      <c r="A84" s="11"/>
      <c r="B84" s="199"/>
      <c r="C84" s="200"/>
      <c r="D84" s="190" t="s">
        <v>137</v>
      </c>
      <c r="E84" s="201" t="s">
        <v>19</v>
      </c>
      <c r="F84" s="202" t="s">
        <v>904</v>
      </c>
      <c r="G84" s="200"/>
      <c r="H84" s="203">
        <v>30.815999999999999</v>
      </c>
      <c r="I84" s="204"/>
      <c r="J84" s="200"/>
      <c r="K84" s="200"/>
      <c r="L84" s="205"/>
      <c r="M84" s="206"/>
      <c r="N84" s="207"/>
      <c r="O84" s="207"/>
      <c r="P84" s="207"/>
      <c r="Q84" s="207"/>
      <c r="R84" s="207"/>
      <c r="S84" s="207"/>
      <c r="T84" s="208"/>
      <c r="U84" s="11"/>
      <c r="V84" s="11"/>
      <c r="W84" s="11"/>
      <c r="X84" s="11"/>
      <c r="Y84" s="11"/>
      <c r="Z84" s="11"/>
      <c r="AA84" s="11"/>
      <c r="AB84" s="11"/>
      <c r="AC84" s="11"/>
      <c r="AD84" s="11"/>
      <c r="AE84" s="11"/>
      <c r="AT84" s="209" t="s">
        <v>137</v>
      </c>
      <c r="AU84" s="209" t="s">
        <v>72</v>
      </c>
      <c r="AV84" s="11" t="s">
        <v>82</v>
      </c>
      <c r="AW84" s="11" t="s">
        <v>33</v>
      </c>
      <c r="AX84" s="11" t="s">
        <v>72</v>
      </c>
      <c r="AY84" s="209" t="s">
        <v>136</v>
      </c>
    </row>
    <row r="85" s="12" customFormat="1">
      <c r="A85" s="12"/>
      <c r="B85" s="210"/>
      <c r="C85" s="211"/>
      <c r="D85" s="190" t="s">
        <v>137</v>
      </c>
      <c r="E85" s="212" t="s">
        <v>19</v>
      </c>
      <c r="F85" s="213" t="s">
        <v>140</v>
      </c>
      <c r="G85" s="211"/>
      <c r="H85" s="214">
        <v>30.815999999999999</v>
      </c>
      <c r="I85" s="215"/>
      <c r="J85" s="211"/>
      <c r="K85" s="211"/>
      <c r="L85" s="216"/>
      <c r="M85" s="217"/>
      <c r="N85" s="218"/>
      <c r="O85" s="218"/>
      <c r="P85" s="218"/>
      <c r="Q85" s="218"/>
      <c r="R85" s="218"/>
      <c r="S85" s="218"/>
      <c r="T85" s="219"/>
      <c r="U85" s="12"/>
      <c r="V85" s="12"/>
      <c r="W85" s="12"/>
      <c r="X85" s="12"/>
      <c r="Y85" s="12"/>
      <c r="Z85" s="12"/>
      <c r="AA85" s="12"/>
      <c r="AB85" s="12"/>
      <c r="AC85" s="12"/>
      <c r="AD85" s="12"/>
      <c r="AE85" s="12"/>
      <c r="AT85" s="220" t="s">
        <v>137</v>
      </c>
      <c r="AU85" s="220" t="s">
        <v>72</v>
      </c>
      <c r="AV85" s="12" t="s">
        <v>135</v>
      </c>
      <c r="AW85" s="12" t="s">
        <v>33</v>
      </c>
      <c r="AX85" s="12" t="s">
        <v>80</v>
      </c>
      <c r="AY85" s="220" t="s">
        <v>136</v>
      </c>
    </row>
    <row r="86" s="2" customFormat="1" ht="16.5" customHeight="1">
      <c r="A86" s="37"/>
      <c r="B86" s="38"/>
      <c r="C86" s="175" t="s">
        <v>146</v>
      </c>
      <c r="D86" s="175" t="s">
        <v>130</v>
      </c>
      <c r="E86" s="176" t="s">
        <v>905</v>
      </c>
      <c r="F86" s="177" t="s">
        <v>906</v>
      </c>
      <c r="G86" s="178" t="s">
        <v>182</v>
      </c>
      <c r="H86" s="179">
        <v>0.0060000000000000001</v>
      </c>
      <c r="I86" s="180"/>
      <c r="J86" s="181">
        <f>ROUND(I86*H86,2)</f>
        <v>0</v>
      </c>
      <c r="K86" s="177" t="s">
        <v>134</v>
      </c>
      <c r="L86" s="43"/>
      <c r="M86" s="182" t="s">
        <v>19</v>
      </c>
      <c r="N86" s="183" t="s">
        <v>43</v>
      </c>
      <c r="O86" s="83"/>
      <c r="P86" s="184">
        <f>O86*H86</f>
        <v>0</v>
      </c>
      <c r="Q86" s="184">
        <v>0</v>
      </c>
      <c r="R86" s="184">
        <f>Q86*H86</f>
        <v>0</v>
      </c>
      <c r="S86" s="184">
        <v>0</v>
      </c>
      <c r="T86" s="185">
        <f>S86*H86</f>
        <v>0</v>
      </c>
      <c r="U86" s="37"/>
      <c r="V86" s="37"/>
      <c r="W86" s="37"/>
      <c r="X86" s="37"/>
      <c r="Y86" s="37"/>
      <c r="Z86" s="37"/>
      <c r="AA86" s="37"/>
      <c r="AB86" s="37"/>
      <c r="AC86" s="37"/>
      <c r="AD86" s="37"/>
      <c r="AE86" s="37"/>
      <c r="AR86" s="186" t="s">
        <v>135</v>
      </c>
      <c r="AT86" s="186" t="s">
        <v>130</v>
      </c>
      <c r="AU86" s="186" t="s">
        <v>72</v>
      </c>
      <c r="AY86" s="16" t="s">
        <v>136</v>
      </c>
      <c r="BE86" s="187">
        <f>IF(N86="základní",J86,0)</f>
        <v>0</v>
      </c>
      <c r="BF86" s="187">
        <f>IF(N86="snížená",J86,0)</f>
        <v>0</v>
      </c>
      <c r="BG86" s="187">
        <f>IF(N86="zákl. přenesená",J86,0)</f>
        <v>0</v>
      </c>
      <c r="BH86" s="187">
        <f>IF(N86="sníž. přenesená",J86,0)</f>
        <v>0</v>
      </c>
      <c r="BI86" s="187">
        <f>IF(N86="nulová",J86,0)</f>
        <v>0</v>
      </c>
      <c r="BJ86" s="16" t="s">
        <v>80</v>
      </c>
      <c r="BK86" s="187">
        <f>ROUND(I86*H86,2)</f>
        <v>0</v>
      </c>
      <c r="BL86" s="16" t="s">
        <v>135</v>
      </c>
      <c r="BM86" s="186" t="s">
        <v>150</v>
      </c>
    </row>
    <row r="87" s="11" customFormat="1">
      <c r="A87" s="11"/>
      <c r="B87" s="199"/>
      <c r="C87" s="200"/>
      <c r="D87" s="190" t="s">
        <v>137</v>
      </c>
      <c r="E87" s="201" t="s">
        <v>19</v>
      </c>
      <c r="F87" s="202" t="s">
        <v>907</v>
      </c>
      <c r="G87" s="200"/>
      <c r="H87" s="203">
        <v>0.0060000000000000001</v>
      </c>
      <c r="I87" s="204"/>
      <c r="J87" s="200"/>
      <c r="K87" s="200"/>
      <c r="L87" s="205"/>
      <c r="M87" s="206"/>
      <c r="N87" s="207"/>
      <c r="O87" s="207"/>
      <c r="P87" s="207"/>
      <c r="Q87" s="207"/>
      <c r="R87" s="207"/>
      <c r="S87" s="207"/>
      <c r="T87" s="208"/>
      <c r="U87" s="11"/>
      <c r="V87" s="11"/>
      <c r="W87" s="11"/>
      <c r="X87" s="11"/>
      <c r="Y87" s="11"/>
      <c r="Z87" s="11"/>
      <c r="AA87" s="11"/>
      <c r="AB87" s="11"/>
      <c r="AC87" s="11"/>
      <c r="AD87" s="11"/>
      <c r="AE87" s="11"/>
      <c r="AT87" s="209" t="s">
        <v>137</v>
      </c>
      <c r="AU87" s="209" t="s">
        <v>72</v>
      </c>
      <c r="AV87" s="11" t="s">
        <v>82</v>
      </c>
      <c r="AW87" s="11" t="s">
        <v>33</v>
      </c>
      <c r="AX87" s="11" t="s">
        <v>72</v>
      </c>
      <c r="AY87" s="209" t="s">
        <v>136</v>
      </c>
    </row>
    <row r="88" s="12" customFormat="1">
      <c r="A88" s="12"/>
      <c r="B88" s="210"/>
      <c r="C88" s="211"/>
      <c r="D88" s="190" t="s">
        <v>137</v>
      </c>
      <c r="E88" s="212" t="s">
        <v>19</v>
      </c>
      <c r="F88" s="213" t="s">
        <v>140</v>
      </c>
      <c r="G88" s="211"/>
      <c r="H88" s="214">
        <v>0.0060000000000000001</v>
      </c>
      <c r="I88" s="215"/>
      <c r="J88" s="211"/>
      <c r="K88" s="211"/>
      <c r="L88" s="216"/>
      <c r="M88" s="217"/>
      <c r="N88" s="218"/>
      <c r="O88" s="218"/>
      <c r="P88" s="218"/>
      <c r="Q88" s="218"/>
      <c r="R88" s="218"/>
      <c r="S88" s="218"/>
      <c r="T88" s="219"/>
      <c r="U88" s="12"/>
      <c r="V88" s="12"/>
      <c r="W88" s="12"/>
      <c r="X88" s="12"/>
      <c r="Y88" s="12"/>
      <c r="Z88" s="12"/>
      <c r="AA88" s="12"/>
      <c r="AB88" s="12"/>
      <c r="AC88" s="12"/>
      <c r="AD88" s="12"/>
      <c r="AE88" s="12"/>
      <c r="AT88" s="220" t="s">
        <v>137</v>
      </c>
      <c r="AU88" s="220" t="s">
        <v>72</v>
      </c>
      <c r="AV88" s="12" t="s">
        <v>135</v>
      </c>
      <c r="AW88" s="12" t="s">
        <v>33</v>
      </c>
      <c r="AX88" s="12" t="s">
        <v>80</v>
      </c>
      <c r="AY88" s="220" t="s">
        <v>136</v>
      </c>
    </row>
    <row r="89" s="2" customFormat="1" ht="16.5" customHeight="1">
      <c r="A89" s="37"/>
      <c r="B89" s="38"/>
      <c r="C89" s="175" t="s">
        <v>135</v>
      </c>
      <c r="D89" s="175" t="s">
        <v>130</v>
      </c>
      <c r="E89" s="176" t="s">
        <v>908</v>
      </c>
      <c r="F89" s="177" t="s">
        <v>909</v>
      </c>
      <c r="G89" s="178" t="s">
        <v>237</v>
      </c>
      <c r="H89" s="179">
        <v>72.969999999999999</v>
      </c>
      <c r="I89" s="180"/>
      <c r="J89" s="181">
        <f>ROUND(I89*H89,2)</f>
        <v>0</v>
      </c>
      <c r="K89" s="177" t="s">
        <v>134</v>
      </c>
      <c r="L89" s="43"/>
      <c r="M89" s="182" t="s">
        <v>19</v>
      </c>
      <c r="N89" s="183" t="s">
        <v>43</v>
      </c>
      <c r="O89" s="83"/>
      <c r="P89" s="184">
        <f>O89*H89</f>
        <v>0</v>
      </c>
      <c r="Q89" s="184">
        <v>0</v>
      </c>
      <c r="R89" s="184">
        <f>Q89*H89</f>
        <v>0</v>
      </c>
      <c r="S89" s="184">
        <v>0</v>
      </c>
      <c r="T89" s="185">
        <f>S89*H89</f>
        <v>0</v>
      </c>
      <c r="U89" s="37"/>
      <c r="V89" s="37"/>
      <c r="W89" s="37"/>
      <c r="X89" s="37"/>
      <c r="Y89" s="37"/>
      <c r="Z89" s="37"/>
      <c r="AA89" s="37"/>
      <c r="AB89" s="37"/>
      <c r="AC89" s="37"/>
      <c r="AD89" s="37"/>
      <c r="AE89" s="37"/>
      <c r="AR89" s="186" t="s">
        <v>135</v>
      </c>
      <c r="AT89" s="186" t="s">
        <v>130</v>
      </c>
      <c r="AU89" s="186" t="s">
        <v>72</v>
      </c>
      <c r="AY89" s="16" t="s">
        <v>136</v>
      </c>
      <c r="BE89" s="187">
        <f>IF(N89="základní",J89,0)</f>
        <v>0</v>
      </c>
      <c r="BF89" s="187">
        <f>IF(N89="snížená",J89,0)</f>
        <v>0</v>
      </c>
      <c r="BG89" s="187">
        <f>IF(N89="zákl. přenesená",J89,0)</f>
        <v>0</v>
      </c>
      <c r="BH89" s="187">
        <f>IF(N89="sníž. přenesená",J89,0)</f>
        <v>0</v>
      </c>
      <c r="BI89" s="187">
        <f>IF(N89="nulová",J89,0)</f>
        <v>0</v>
      </c>
      <c r="BJ89" s="16" t="s">
        <v>80</v>
      </c>
      <c r="BK89" s="187">
        <f>ROUND(I89*H89,2)</f>
        <v>0</v>
      </c>
      <c r="BL89" s="16" t="s">
        <v>135</v>
      </c>
      <c r="BM89" s="186" t="s">
        <v>174</v>
      </c>
    </row>
    <row r="90" s="11" customFormat="1">
      <c r="A90" s="11"/>
      <c r="B90" s="199"/>
      <c r="C90" s="200"/>
      <c r="D90" s="190" t="s">
        <v>137</v>
      </c>
      <c r="E90" s="201" t="s">
        <v>19</v>
      </c>
      <c r="F90" s="202" t="s">
        <v>910</v>
      </c>
      <c r="G90" s="200"/>
      <c r="H90" s="203">
        <v>72.969999999999999</v>
      </c>
      <c r="I90" s="204"/>
      <c r="J90" s="200"/>
      <c r="K90" s="200"/>
      <c r="L90" s="205"/>
      <c r="M90" s="206"/>
      <c r="N90" s="207"/>
      <c r="O90" s="207"/>
      <c r="P90" s="207"/>
      <c r="Q90" s="207"/>
      <c r="R90" s="207"/>
      <c r="S90" s="207"/>
      <c r="T90" s="208"/>
      <c r="U90" s="11"/>
      <c r="V90" s="11"/>
      <c r="W90" s="11"/>
      <c r="X90" s="11"/>
      <c r="Y90" s="11"/>
      <c r="Z90" s="11"/>
      <c r="AA90" s="11"/>
      <c r="AB90" s="11"/>
      <c r="AC90" s="11"/>
      <c r="AD90" s="11"/>
      <c r="AE90" s="11"/>
      <c r="AT90" s="209" t="s">
        <v>137</v>
      </c>
      <c r="AU90" s="209" t="s">
        <v>72</v>
      </c>
      <c r="AV90" s="11" t="s">
        <v>82</v>
      </c>
      <c r="AW90" s="11" t="s">
        <v>33</v>
      </c>
      <c r="AX90" s="11" t="s">
        <v>72</v>
      </c>
      <c r="AY90" s="209" t="s">
        <v>136</v>
      </c>
    </row>
    <row r="91" s="12" customFormat="1">
      <c r="A91" s="12"/>
      <c r="B91" s="210"/>
      <c r="C91" s="211"/>
      <c r="D91" s="190" t="s">
        <v>137</v>
      </c>
      <c r="E91" s="212" t="s">
        <v>19</v>
      </c>
      <c r="F91" s="213" t="s">
        <v>140</v>
      </c>
      <c r="G91" s="211"/>
      <c r="H91" s="214">
        <v>72.969999999999999</v>
      </c>
      <c r="I91" s="215"/>
      <c r="J91" s="211"/>
      <c r="K91" s="211"/>
      <c r="L91" s="216"/>
      <c r="M91" s="217"/>
      <c r="N91" s="218"/>
      <c r="O91" s="218"/>
      <c r="P91" s="218"/>
      <c r="Q91" s="218"/>
      <c r="R91" s="218"/>
      <c r="S91" s="218"/>
      <c r="T91" s="219"/>
      <c r="U91" s="12"/>
      <c r="V91" s="12"/>
      <c r="W91" s="12"/>
      <c r="X91" s="12"/>
      <c r="Y91" s="12"/>
      <c r="Z91" s="12"/>
      <c r="AA91" s="12"/>
      <c r="AB91" s="12"/>
      <c r="AC91" s="12"/>
      <c r="AD91" s="12"/>
      <c r="AE91" s="12"/>
      <c r="AT91" s="220" t="s">
        <v>137</v>
      </c>
      <c r="AU91" s="220" t="s">
        <v>72</v>
      </c>
      <c r="AV91" s="12" t="s">
        <v>135</v>
      </c>
      <c r="AW91" s="12" t="s">
        <v>33</v>
      </c>
      <c r="AX91" s="12" t="s">
        <v>80</v>
      </c>
      <c r="AY91" s="220" t="s">
        <v>136</v>
      </c>
    </row>
    <row r="92" s="2" customFormat="1" ht="16.5" customHeight="1">
      <c r="A92" s="37"/>
      <c r="B92" s="38"/>
      <c r="C92" s="175" t="s">
        <v>159</v>
      </c>
      <c r="D92" s="175" t="s">
        <v>130</v>
      </c>
      <c r="E92" s="176" t="s">
        <v>911</v>
      </c>
      <c r="F92" s="177" t="s">
        <v>912</v>
      </c>
      <c r="G92" s="178" t="s">
        <v>182</v>
      </c>
      <c r="H92" s="179">
        <v>0.012</v>
      </c>
      <c r="I92" s="180"/>
      <c r="J92" s="181">
        <f>ROUND(I92*H92,2)</f>
        <v>0</v>
      </c>
      <c r="K92" s="177" t="s">
        <v>134</v>
      </c>
      <c r="L92" s="43"/>
      <c r="M92" s="182" t="s">
        <v>19</v>
      </c>
      <c r="N92" s="183" t="s">
        <v>43</v>
      </c>
      <c r="O92" s="83"/>
      <c r="P92" s="184">
        <f>O92*H92</f>
        <v>0</v>
      </c>
      <c r="Q92" s="184">
        <v>0</v>
      </c>
      <c r="R92" s="184">
        <f>Q92*H92</f>
        <v>0</v>
      </c>
      <c r="S92" s="184">
        <v>0</v>
      </c>
      <c r="T92" s="185">
        <f>S92*H92</f>
        <v>0</v>
      </c>
      <c r="U92" s="37"/>
      <c r="V92" s="37"/>
      <c r="W92" s="37"/>
      <c r="X92" s="37"/>
      <c r="Y92" s="37"/>
      <c r="Z92" s="37"/>
      <c r="AA92" s="37"/>
      <c r="AB92" s="37"/>
      <c r="AC92" s="37"/>
      <c r="AD92" s="37"/>
      <c r="AE92" s="37"/>
      <c r="AR92" s="186" t="s">
        <v>135</v>
      </c>
      <c r="AT92" s="186" t="s">
        <v>130</v>
      </c>
      <c r="AU92" s="186" t="s">
        <v>72</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135</v>
      </c>
      <c r="BM92" s="186" t="s">
        <v>157</v>
      </c>
    </row>
    <row r="93" s="11" customFormat="1">
      <c r="A93" s="11"/>
      <c r="B93" s="199"/>
      <c r="C93" s="200"/>
      <c r="D93" s="190" t="s">
        <v>137</v>
      </c>
      <c r="E93" s="201" t="s">
        <v>19</v>
      </c>
      <c r="F93" s="202" t="s">
        <v>913</v>
      </c>
      <c r="G93" s="200"/>
      <c r="H93" s="203">
        <v>0.012</v>
      </c>
      <c r="I93" s="204"/>
      <c r="J93" s="200"/>
      <c r="K93" s="200"/>
      <c r="L93" s="205"/>
      <c r="M93" s="206"/>
      <c r="N93" s="207"/>
      <c r="O93" s="207"/>
      <c r="P93" s="207"/>
      <c r="Q93" s="207"/>
      <c r="R93" s="207"/>
      <c r="S93" s="207"/>
      <c r="T93" s="208"/>
      <c r="U93" s="11"/>
      <c r="V93" s="11"/>
      <c r="W93" s="11"/>
      <c r="X93" s="11"/>
      <c r="Y93" s="11"/>
      <c r="Z93" s="11"/>
      <c r="AA93" s="11"/>
      <c r="AB93" s="11"/>
      <c r="AC93" s="11"/>
      <c r="AD93" s="11"/>
      <c r="AE93" s="11"/>
      <c r="AT93" s="209" t="s">
        <v>137</v>
      </c>
      <c r="AU93" s="209" t="s">
        <v>72</v>
      </c>
      <c r="AV93" s="11" t="s">
        <v>82</v>
      </c>
      <c r="AW93" s="11" t="s">
        <v>33</v>
      </c>
      <c r="AX93" s="11" t="s">
        <v>72</v>
      </c>
      <c r="AY93" s="209" t="s">
        <v>136</v>
      </c>
    </row>
    <row r="94" s="12" customFormat="1">
      <c r="A94" s="12"/>
      <c r="B94" s="210"/>
      <c r="C94" s="211"/>
      <c r="D94" s="190" t="s">
        <v>137</v>
      </c>
      <c r="E94" s="212" t="s">
        <v>19</v>
      </c>
      <c r="F94" s="213" t="s">
        <v>140</v>
      </c>
      <c r="G94" s="211"/>
      <c r="H94" s="214">
        <v>0.012</v>
      </c>
      <c r="I94" s="215"/>
      <c r="J94" s="211"/>
      <c r="K94" s="211"/>
      <c r="L94" s="216"/>
      <c r="M94" s="217"/>
      <c r="N94" s="218"/>
      <c r="O94" s="218"/>
      <c r="P94" s="218"/>
      <c r="Q94" s="218"/>
      <c r="R94" s="218"/>
      <c r="S94" s="218"/>
      <c r="T94" s="219"/>
      <c r="U94" s="12"/>
      <c r="V94" s="12"/>
      <c r="W94" s="12"/>
      <c r="X94" s="12"/>
      <c r="Y94" s="12"/>
      <c r="Z94" s="12"/>
      <c r="AA94" s="12"/>
      <c r="AB94" s="12"/>
      <c r="AC94" s="12"/>
      <c r="AD94" s="12"/>
      <c r="AE94" s="12"/>
      <c r="AT94" s="220" t="s">
        <v>137</v>
      </c>
      <c r="AU94" s="220" t="s">
        <v>72</v>
      </c>
      <c r="AV94" s="12" t="s">
        <v>135</v>
      </c>
      <c r="AW94" s="12" t="s">
        <v>33</v>
      </c>
      <c r="AX94" s="12" t="s">
        <v>80</v>
      </c>
      <c r="AY94" s="220" t="s">
        <v>136</v>
      </c>
    </row>
    <row r="95" s="2" customFormat="1" ht="16.5" customHeight="1">
      <c r="A95" s="37"/>
      <c r="B95" s="38"/>
      <c r="C95" s="175" t="s">
        <v>150</v>
      </c>
      <c r="D95" s="175" t="s">
        <v>130</v>
      </c>
      <c r="E95" s="176" t="s">
        <v>914</v>
      </c>
      <c r="F95" s="177" t="s">
        <v>915</v>
      </c>
      <c r="G95" s="178" t="s">
        <v>237</v>
      </c>
      <c r="H95" s="179">
        <v>66.459999999999994</v>
      </c>
      <c r="I95" s="180"/>
      <c r="J95" s="181">
        <f>ROUND(I95*H95,2)</f>
        <v>0</v>
      </c>
      <c r="K95" s="177" t="s">
        <v>134</v>
      </c>
      <c r="L95" s="43"/>
      <c r="M95" s="182" t="s">
        <v>19</v>
      </c>
      <c r="N95" s="183" t="s">
        <v>43</v>
      </c>
      <c r="O95" s="83"/>
      <c r="P95" s="184">
        <f>O95*H95</f>
        <v>0</v>
      </c>
      <c r="Q95" s="184">
        <v>0</v>
      </c>
      <c r="R95" s="184">
        <f>Q95*H95</f>
        <v>0</v>
      </c>
      <c r="S95" s="184">
        <v>0</v>
      </c>
      <c r="T95" s="185">
        <f>S95*H95</f>
        <v>0</v>
      </c>
      <c r="U95" s="37"/>
      <c r="V95" s="37"/>
      <c r="W95" s="37"/>
      <c r="X95" s="37"/>
      <c r="Y95" s="37"/>
      <c r="Z95" s="37"/>
      <c r="AA95" s="37"/>
      <c r="AB95" s="37"/>
      <c r="AC95" s="37"/>
      <c r="AD95" s="37"/>
      <c r="AE95" s="37"/>
      <c r="AR95" s="186" t="s">
        <v>135</v>
      </c>
      <c r="AT95" s="186" t="s">
        <v>130</v>
      </c>
      <c r="AU95" s="186" t="s">
        <v>72</v>
      </c>
      <c r="AY95" s="16" t="s">
        <v>136</v>
      </c>
      <c r="BE95" s="187">
        <f>IF(N95="základní",J95,0)</f>
        <v>0</v>
      </c>
      <c r="BF95" s="187">
        <f>IF(N95="snížená",J95,0)</f>
        <v>0</v>
      </c>
      <c r="BG95" s="187">
        <f>IF(N95="zákl. přenesená",J95,0)</f>
        <v>0</v>
      </c>
      <c r="BH95" s="187">
        <f>IF(N95="sníž. přenesená",J95,0)</f>
        <v>0</v>
      </c>
      <c r="BI95" s="187">
        <f>IF(N95="nulová",J95,0)</f>
        <v>0</v>
      </c>
      <c r="BJ95" s="16" t="s">
        <v>80</v>
      </c>
      <c r="BK95" s="187">
        <f>ROUND(I95*H95,2)</f>
        <v>0</v>
      </c>
      <c r="BL95" s="16" t="s">
        <v>135</v>
      </c>
      <c r="BM95" s="186" t="s">
        <v>139</v>
      </c>
    </row>
    <row r="96" s="11" customFormat="1">
      <c r="A96" s="11"/>
      <c r="B96" s="199"/>
      <c r="C96" s="200"/>
      <c r="D96" s="190" t="s">
        <v>137</v>
      </c>
      <c r="E96" s="201" t="s">
        <v>19</v>
      </c>
      <c r="F96" s="202" t="s">
        <v>916</v>
      </c>
      <c r="G96" s="200"/>
      <c r="H96" s="203">
        <v>66.459999999999994</v>
      </c>
      <c r="I96" s="204"/>
      <c r="J96" s="200"/>
      <c r="K96" s="200"/>
      <c r="L96" s="205"/>
      <c r="M96" s="206"/>
      <c r="N96" s="207"/>
      <c r="O96" s="207"/>
      <c r="P96" s="207"/>
      <c r="Q96" s="207"/>
      <c r="R96" s="207"/>
      <c r="S96" s="207"/>
      <c r="T96" s="208"/>
      <c r="U96" s="11"/>
      <c r="V96" s="11"/>
      <c r="W96" s="11"/>
      <c r="X96" s="11"/>
      <c r="Y96" s="11"/>
      <c r="Z96" s="11"/>
      <c r="AA96" s="11"/>
      <c r="AB96" s="11"/>
      <c r="AC96" s="11"/>
      <c r="AD96" s="11"/>
      <c r="AE96" s="11"/>
      <c r="AT96" s="209" t="s">
        <v>137</v>
      </c>
      <c r="AU96" s="209" t="s">
        <v>72</v>
      </c>
      <c r="AV96" s="11" t="s">
        <v>82</v>
      </c>
      <c r="AW96" s="11" t="s">
        <v>33</v>
      </c>
      <c r="AX96" s="11" t="s">
        <v>72</v>
      </c>
      <c r="AY96" s="209" t="s">
        <v>136</v>
      </c>
    </row>
    <row r="97" s="12" customFormat="1">
      <c r="A97" s="12"/>
      <c r="B97" s="210"/>
      <c r="C97" s="211"/>
      <c r="D97" s="190" t="s">
        <v>137</v>
      </c>
      <c r="E97" s="212" t="s">
        <v>19</v>
      </c>
      <c r="F97" s="213" t="s">
        <v>140</v>
      </c>
      <c r="G97" s="211"/>
      <c r="H97" s="214">
        <v>66.459999999999994</v>
      </c>
      <c r="I97" s="215"/>
      <c r="J97" s="211"/>
      <c r="K97" s="211"/>
      <c r="L97" s="216"/>
      <c r="M97" s="217"/>
      <c r="N97" s="218"/>
      <c r="O97" s="218"/>
      <c r="P97" s="218"/>
      <c r="Q97" s="218"/>
      <c r="R97" s="218"/>
      <c r="S97" s="218"/>
      <c r="T97" s="219"/>
      <c r="U97" s="12"/>
      <c r="V97" s="12"/>
      <c r="W97" s="12"/>
      <c r="X97" s="12"/>
      <c r="Y97" s="12"/>
      <c r="Z97" s="12"/>
      <c r="AA97" s="12"/>
      <c r="AB97" s="12"/>
      <c r="AC97" s="12"/>
      <c r="AD97" s="12"/>
      <c r="AE97" s="12"/>
      <c r="AT97" s="220" t="s">
        <v>137</v>
      </c>
      <c r="AU97" s="220" t="s">
        <v>72</v>
      </c>
      <c r="AV97" s="12" t="s">
        <v>135</v>
      </c>
      <c r="AW97" s="12" t="s">
        <v>33</v>
      </c>
      <c r="AX97" s="12" t="s">
        <v>80</v>
      </c>
      <c r="AY97" s="220" t="s">
        <v>136</v>
      </c>
    </row>
    <row r="98" s="2" customFormat="1" ht="16.5" customHeight="1">
      <c r="A98" s="37"/>
      <c r="B98" s="38"/>
      <c r="C98" s="175" t="s">
        <v>169</v>
      </c>
      <c r="D98" s="175" t="s">
        <v>130</v>
      </c>
      <c r="E98" s="176" t="s">
        <v>180</v>
      </c>
      <c r="F98" s="177" t="s">
        <v>181</v>
      </c>
      <c r="G98" s="178" t="s">
        <v>182</v>
      </c>
      <c r="H98" s="179">
        <v>0.012</v>
      </c>
      <c r="I98" s="180"/>
      <c r="J98" s="181">
        <f>ROUND(I98*H98,2)</f>
        <v>0</v>
      </c>
      <c r="K98" s="177" t="s">
        <v>134</v>
      </c>
      <c r="L98" s="43"/>
      <c r="M98" s="182" t="s">
        <v>19</v>
      </c>
      <c r="N98" s="183" t="s">
        <v>43</v>
      </c>
      <c r="O98" s="83"/>
      <c r="P98" s="184">
        <f>O98*H98</f>
        <v>0</v>
      </c>
      <c r="Q98" s="184">
        <v>0</v>
      </c>
      <c r="R98" s="184">
        <f>Q98*H98</f>
        <v>0</v>
      </c>
      <c r="S98" s="184">
        <v>0</v>
      </c>
      <c r="T98" s="185">
        <f>S98*H98</f>
        <v>0</v>
      </c>
      <c r="U98" s="37"/>
      <c r="V98" s="37"/>
      <c r="W98" s="37"/>
      <c r="X98" s="37"/>
      <c r="Y98" s="37"/>
      <c r="Z98" s="37"/>
      <c r="AA98" s="37"/>
      <c r="AB98" s="37"/>
      <c r="AC98" s="37"/>
      <c r="AD98" s="37"/>
      <c r="AE98" s="37"/>
      <c r="AR98" s="186" t="s">
        <v>135</v>
      </c>
      <c r="AT98" s="186" t="s">
        <v>130</v>
      </c>
      <c r="AU98" s="186" t="s">
        <v>72</v>
      </c>
      <c r="AY98" s="16" t="s">
        <v>136</v>
      </c>
      <c r="BE98" s="187">
        <f>IF(N98="základní",J98,0)</f>
        <v>0</v>
      </c>
      <c r="BF98" s="187">
        <f>IF(N98="snížená",J98,0)</f>
        <v>0</v>
      </c>
      <c r="BG98" s="187">
        <f>IF(N98="zákl. přenesená",J98,0)</f>
        <v>0</v>
      </c>
      <c r="BH98" s="187">
        <f>IF(N98="sníž. přenesená",J98,0)</f>
        <v>0</v>
      </c>
      <c r="BI98" s="187">
        <f>IF(N98="nulová",J98,0)</f>
        <v>0</v>
      </c>
      <c r="BJ98" s="16" t="s">
        <v>80</v>
      </c>
      <c r="BK98" s="187">
        <f>ROUND(I98*H98,2)</f>
        <v>0</v>
      </c>
      <c r="BL98" s="16" t="s">
        <v>135</v>
      </c>
      <c r="BM98" s="186" t="s">
        <v>167</v>
      </c>
    </row>
    <row r="99" s="11" customFormat="1">
      <c r="A99" s="11"/>
      <c r="B99" s="199"/>
      <c r="C99" s="200"/>
      <c r="D99" s="190" t="s">
        <v>137</v>
      </c>
      <c r="E99" s="201" t="s">
        <v>19</v>
      </c>
      <c r="F99" s="202" t="s">
        <v>913</v>
      </c>
      <c r="G99" s="200"/>
      <c r="H99" s="203">
        <v>0.012</v>
      </c>
      <c r="I99" s="204"/>
      <c r="J99" s="200"/>
      <c r="K99" s="200"/>
      <c r="L99" s="205"/>
      <c r="M99" s="206"/>
      <c r="N99" s="207"/>
      <c r="O99" s="207"/>
      <c r="P99" s="207"/>
      <c r="Q99" s="207"/>
      <c r="R99" s="207"/>
      <c r="S99" s="207"/>
      <c r="T99" s="208"/>
      <c r="U99" s="11"/>
      <c r="V99" s="11"/>
      <c r="W99" s="11"/>
      <c r="X99" s="11"/>
      <c r="Y99" s="11"/>
      <c r="Z99" s="11"/>
      <c r="AA99" s="11"/>
      <c r="AB99" s="11"/>
      <c r="AC99" s="11"/>
      <c r="AD99" s="11"/>
      <c r="AE99" s="11"/>
      <c r="AT99" s="209" t="s">
        <v>137</v>
      </c>
      <c r="AU99" s="209" t="s">
        <v>72</v>
      </c>
      <c r="AV99" s="11" t="s">
        <v>82</v>
      </c>
      <c r="AW99" s="11" t="s">
        <v>33</v>
      </c>
      <c r="AX99" s="11" t="s">
        <v>72</v>
      </c>
      <c r="AY99" s="209" t="s">
        <v>136</v>
      </c>
    </row>
    <row r="100" s="12" customFormat="1">
      <c r="A100" s="12"/>
      <c r="B100" s="210"/>
      <c r="C100" s="211"/>
      <c r="D100" s="190" t="s">
        <v>137</v>
      </c>
      <c r="E100" s="212" t="s">
        <v>19</v>
      </c>
      <c r="F100" s="213" t="s">
        <v>140</v>
      </c>
      <c r="G100" s="211"/>
      <c r="H100" s="214">
        <v>0.012</v>
      </c>
      <c r="I100" s="215"/>
      <c r="J100" s="211"/>
      <c r="K100" s="211"/>
      <c r="L100" s="216"/>
      <c r="M100" s="217"/>
      <c r="N100" s="218"/>
      <c r="O100" s="218"/>
      <c r="P100" s="218"/>
      <c r="Q100" s="218"/>
      <c r="R100" s="218"/>
      <c r="S100" s="218"/>
      <c r="T100" s="219"/>
      <c r="U100" s="12"/>
      <c r="V100" s="12"/>
      <c r="W100" s="12"/>
      <c r="X100" s="12"/>
      <c r="Y100" s="12"/>
      <c r="Z100" s="12"/>
      <c r="AA100" s="12"/>
      <c r="AB100" s="12"/>
      <c r="AC100" s="12"/>
      <c r="AD100" s="12"/>
      <c r="AE100" s="12"/>
      <c r="AT100" s="220" t="s">
        <v>137</v>
      </c>
      <c r="AU100" s="220" t="s">
        <v>72</v>
      </c>
      <c r="AV100" s="12" t="s">
        <v>135</v>
      </c>
      <c r="AW100" s="12" t="s">
        <v>33</v>
      </c>
      <c r="AX100" s="12" t="s">
        <v>80</v>
      </c>
      <c r="AY100" s="220" t="s">
        <v>136</v>
      </c>
    </row>
    <row r="101" s="2" customFormat="1" ht="16.5" customHeight="1">
      <c r="A101" s="37"/>
      <c r="B101" s="38"/>
      <c r="C101" s="175" t="s">
        <v>174</v>
      </c>
      <c r="D101" s="175" t="s">
        <v>130</v>
      </c>
      <c r="E101" s="176" t="s">
        <v>448</v>
      </c>
      <c r="F101" s="177" t="s">
        <v>449</v>
      </c>
      <c r="G101" s="178" t="s">
        <v>237</v>
      </c>
      <c r="H101" s="179">
        <v>66.459999999999994</v>
      </c>
      <c r="I101" s="180"/>
      <c r="J101" s="181">
        <f>ROUND(I101*H101,2)</f>
        <v>0</v>
      </c>
      <c r="K101" s="177" t="s">
        <v>134</v>
      </c>
      <c r="L101" s="43"/>
      <c r="M101" s="182" t="s">
        <v>19</v>
      </c>
      <c r="N101" s="183" t="s">
        <v>43</v>
      </c>
      <c r="O101" s="83"/>
      <c r="P101" s="184">
        <f>O101*H101</f>
        <v>0</v>
      </c>
      <c r="Q101" s="184">
        <v>0</v>
      </c>
      <c r="R101" s="184">
        <f>Q101*H101</f>
        <v>0</v>
      </c>
      <c r="S101" s="184">
        <v>0</v>
      </c>
      <c r="T101" s="185">
        <f>S101*H101</f>
        <v>0</v>
      </c>
      <c r="U101" s="37"/>
      <c r="V101" s="37"/>
      <c r="W101" s="37"/>
      <c r="X101" s="37"/>
      <c r="Y101" s="37"/>
      <c r="Z101" s="37"/>
      <c r="AA101" s="37"/>
      <c r="AB101" s="37"/>
      <c r="AC101" s="37"/>
      <c r="AD101" s="37"/>
      <c r="AE101" s="37"/>
      <c r="AR101" s="186" t="s">
        <v>135</v>
      </c>
      <c r="AT101" s="186" t="s">
        <v>130</v>
      </c>
      <c r="AU101" s="186" t="s">
        <v>72</v>
      </c>
      <c r="AY101" s="16" t="s">
        <v>136</v>
      </c>
      <c r="BE101" s="187">
        <f>IF(N101="základní",J101,0)</f>
        <v>0</v>
      </c>
      <c r="BF101" s="187">
        <f>IF(N101="snížená",J101,0)</f>
        <v>0</v>
      </c>
      <c r="BG101" s="187">
        <f>IF(N101="zákl. přenesená",J101,0)</f>
        <v>0</v>
      </c>
      <c r="BH101" s="187">
        <f>IF(N101="sníž. přenesená",J101,0)</f>
        <v>0</v>
      </c>
      <c r="BI101" s="187">
        <f>IF(N101="nulová",J101,0)</f>
        <v>0</v>
      </c>
      <c r="BJ101" s="16" t="s">
        <v>80</v>
      </c>
      <c r="BK101" s="187">
        <f>ROUND(I101*H101,2)</f>
        <v>0</v>
      </c>
      <c r="BL101" s="16" t="s">
        <v>135</v>
      </c>
      <c r="BM101" s="186" t="s">
        <v>172</v>
      </c>
    </row>
    <row r="102" s="11" customFormat="1">
      <c r="A102" s="11"/>
      <c r="B102" s="199"/>
      <c r="C102" s="200"/>
      <c r="D102" s="190" t="s">
        <v>137</v>
      </c>
      <c r="E102" s="201" t="s">
        <v>19</v>
      </c>
      <c r="F102" s="202" t="s">
        <v>916</v>
      </c>
      <c r="G102" s="200"/>
      <c r="H102" s="203">
        <v>66.459999999999994</v>
      </c>
      <c r="I102" s="204"/>
      <c r="J102" s="200"/>
      <c r="K102" s="200"/>
      <c r="L102" s="205"/>
      <c r="M102" s="206"/>
      <c r="N102" s="207"/>
      <c r="O102" s="207"/>
      <c r="P102" s="207"/>
      <c r="Q102" s="207"/>
      <c r="R102" s="207"/>
      <c r="S102" s="207"/>
      <c r="T102" s="208"/>
      <c r="U102" s="11"/>
      <c r="V102" s="11"/>
      <c r="W102" s="11"/>
      <c r="X102" s="11"/>
      <c r="Y102" s="11"/>
      <c r="Z102" s="11"/>
      <c r="AA102" s="11"/>
      <c r="AB102" s="11"/>
      <c r="AC102" s="11"/>
      <c r="AD102" s="11"/>
      <c r="AE102" s="11"/>
      <c r="AT102" s="209" t="s">
        <v>137</v>
      </c>
      <c r="AU102" s="209" t="s">
        <v>72</v>
      </c>
      <c r="AV102" s="11" t="s">
        <v>82</v>
      </c>
      <c r="AW102" s="11" t="s">
        <v>33</v>
      </c>
      <c r="AX102" s="11" t="s">
        <v>72</v>
      </c>
      <c r="AY102" s="209" t="s">
        <v>136</v>
      </c>
    </row>
    <row r="103" s="12" customFormat="1">
      <c r="A103" s="12"/>
      <c r="B103" s="210"/>
      <c r="C103" s="211"/>
      <c r="D103" s="190" t="s">
        <v>137</v>
      </c>
      <c r="E103" s="212" t="s">
        <v>19</v>
      </c>
      <c r="F103" s="213" t="s">
        <v>140</v>
      </c>
      <c r="G103" s="211"/>
      <c r="H103" s="214">
        <v>66.459999999999994</v>
      </c>
      <c r="I103" s="215"/>
      <c r="J103" s="211"/>
      <c r="K103" s="211"/>
      <c r="L103" s="216"/>
      <c r="M103" s="217"/>
      <c r="N103" s="218"/>
      <c r="O103" s="218"/>
      <c r="P103" s="218"/>
      <c r="Q103" s="218"/>
      <c r="R103" s="218"/>
      <c r="S103" s="218"/>
      <c r="T103" s="219"/>
      <c r="U103" s="12"/>
      <c r="V103" s="12"/>
      <c r="W103" s="12"/>
      <c r="X103" s="12"/>
      <c r="Y103" s="12"/>
      <c r="Z103" s="12"/>
      <c r="AA103" s="12"/>
      <c r="AB103" s="12"/>
      <c r="AC103" s="12"/>
      <c r="AD103" s="12"/>
      <c r="AE103" s="12"/>
      <c r="AT103" s="220" t="s">
        <v>137</v>
      </c>
      <c r="AU103" s="220" t="s">
        <v>72</v>
      </c>
      <c r="AV103" s="12" t="s">
        <v>135</v>
      </c>
      <c r="AW103" s="12" t="s">
        <v>33</v>
      </c>
      <c r="AX103" s="12" t="s">
        <v>80</v>
      </c>
      <c r="AY103" s="220" t="s">
        <v>136</v>
      </c>
    </row>
    <row r="104" s="2" customFormat="1" ht="33" customHeight="1">
      <c r="A104" s="37"/>
      <c r="B104" s="38"/>
      <c r="C104" s="175" t="s">
        <v>179</v>
      </c>
      <c r="D104" s="175" t="s">
        <v>130</v>
      </c>
      <c r="E104" s="176" t="s">
        <v>198</v>
      </c>
      <c r="F104" s="177" t="s">
        <v>199</v>
      </c>
      <c r="G104" s="178" t="s">
        <v>149</v>
      </c>
      <c r="H104" s="179">
        <v>101.23</v>
      </c>
      <c r="I104" s="180"/>
      <c r="J104" s="181">
        <f>ROUND(I104*H104,2)</f>
        <v>0</v>
      </c>
      <c r="K104" s="177" t="s">
        <v>134</v>
      </c>
      <c r="L104" s="43"/>
      <c r="M104" s="182" t="s">
        <v>19</v>
      </c>
      <c r="N104" s="183" t="s">
        <v>43</v>
      </c>
      <c r="O104" s="83"/>
      <c r="P104" s="184">
        <f>O104*H104</f>
        <v>0</v>
      </c>
      <c r="Q104" s="184">
        <v>0</v>
      </c>
      <c r="R104" s="184">
        <f>Q104*H104</f>
        <v>0</v>
      </c>
      <c r="S104" s="184">
        <v>0</v>
      </c>
      <c r="T104" s="185">
        <f>S104*H104</f>
        <v>0</v>
      </c>
      <c r="U104" s="37"/>
      <c r="V104" s="37"/>
      <c r="W104" s="37"/>
      <c r="X104" s="37"/>
      <c r="Y104" s="37"/>
      <c r="Z104" s="37"/>
      <c r="AA104" s="37"/>
      <c r="AB104" s="37"/>
      <c r="AC104" s="37"/>
      <c r="AD104" s="37"/>
      <c r="AE104" s="37"/>
      <c r="AR104" s="186" t="s">
        <v>135</v>
      </c>
      <c r="AT104" s="186" t="s">
        <v>130</v>
      </c>
      <c r="AU104" s="186" t="s">
        <v>72</v>
      </c>
      <c r="AY104" s="16" t="s">
        <v>136</v>
      </c>
      <c r="BE104" s="187">
        <f>IF(N104="základní",J104,0)</f>
        <v>0</v>
      </c>
      <c r="BF104" s="187">
        <f>IF(N104="snížená",J104,0)</f>
        <v>0</v>
      </c>
      <c r="BG104" s="187">
        <f>IF(N104="zákl. přenesená",J104,0)</f>
        <v>0</v>
      </c>
      <c r="BH104" s="187">
        <f>IF(N104="sníž. přenesená",J104,0)</f>
        <v>0</v>
      </c>
      <c r="BI104" s="187">
        <f>IF(N104="nulová",J104,0)</f>
        <v>0</v>
      </c>
      <c r="BJ104" s="16" t="s">
        <v>80</v>
      </c>
      <c r="BK104" s="187">
        <f>ROUND(I104*H104,2)</f>
        <v>0</v>
      </c>
      <c r="BL104" s="16" t="s">
        <v>135</v>
      </c>
      <c r="BM104" s="186" t="s">
        <v>177</v>
      </c>
    </row>
    <row r="105" s="10" customFormat="1">
      <c r="A105" s="10"/>
      <c r="B105" s="188"/>
      <c r="C105" s="189"/>
      <c r="D105" s="190" t="s">
        <v>137</v>
      </c>
      <c r="E105" s="191" t="s">
        <v>19</v>
      </c>
      <c r="F105" s="192" t="s">
        <v>917</v>
      </c>
      <c r="G105" s="189"/>
      <c r="H105" s="191" t="s">
        <v>19</v>
      </c>
      <c r="I105" s="193"/>
      <c r="J105" s="189"/>
      <c r="K105" s="189"/>
      <c r="L105" s="194"/>
      <c r="M105" s="195"/>
      <c r="N105" s="196"/>
      <c r="O105" s="196"/>
      <c r="P105" s="196"/>
      <c r="Q105" s="196"/>
      <c r="R105" s="196"/>
      <c r="S105" s="196"/>
      <c r="T105" s="197"/>
      <c r="U105" s="10"/>
      <c r="V105" s="10"/>
      <c r="W105" s="10"/>
      <c r="X105" s="10"/>
      <c r="Y105" s="10"/>
      <c r="Z105" s="10"/>
      <c r="AA105" s="10"/>
      <c r="AB105" s="10"/>
      <c r="AC105" s="10"/>
      <c r="AD105" s="10"/>
      <c r="AE105" s="10"/>
      <c r="AT105" s="198" t="s">
        <v>137</v>
      </c>
      <c r="AU105" s="198" t="s">
        <v>72</v>
      </c>
      <c r="AV105" s="10" t="s">
        <v>80</v>
      </c>
      <c r="AW105" s="10" t="s">
        <v>33</v>
      </c>
      <c r="AX105" s="10" t="s">
        <v>72</v>
      </c>
      <c r="AY105" s="198" t="s">
        <v>136</v>
      </c>
    </row>
    <row r="106" s="11" customFormat="1">
      <c r="A106" s="11"/>
      <c r="B106" s="199"/>
      <c r="C106" s="200"/>
      <c r="D106" s="190" t="s">
        <v>137</v>
      </c>
      <c r="E106" s="201" t="s">
        <v>19</v>
      </c>
      <c r="F106" s="202" t="s">
        <v>918</v>
      </c>
      <c r="G106" s="200"/>
      <c r="H106" s="203">
        <v>101.23</v>
      </c>
      <c r="I106" s="204"/>
      <c r="J106" s="200"/>
      <c r="K106" s="200"/>
      <c r="L106" s="205"/>
      <c r="M106" s="206"/>
      <c r="N106" s="207"/>
      <c r="O106" s="207"/>
      <c r="P106" s="207"/>
      <c r="Q106" s="207"/>
      <c r="R106" s="207"/>
      <c r="S106" s="207"/>
      <c r="T106" s="208"/>
      <c r="U106" s="11"/>
      <c r="V106" s="11"/>
      <c r="W106" s="11"/>
      <c r="X106" s="11"/>
      <c r="Y106" s="11"/>
      <c r="Z106" s="11"/>
      <c r="AA106" s="11"/>
      <c r="AB106" s="11"/>
      <c r="AC106" s="11"/>
      <c r="AD106" s="11"/>
      <c r="AE106" s="11"/>
      <c r="AT106" s="209" t="s">
        <v>137</v>
      </c>
      <c r="AU106" s="209" t="s">
        <v>72</v>
      </c>
      <c r="AV106" s="11" t="s">
        <v>82</v>
      </c>
      <c r="AW106" s="11" t="s">
        <v>33</v>
      </c>
      <c r="AX106" s="11" t="s">
        <v>72</v>
      </c>
      <c r="AY106" s="209" t="s">
        <v>136</v>
      </c>
    </row>
    <row r="107" s="12" customFormat="1">
      <c r="A107" s="12"/>
      <c r="B107" s="210"/>
      <c r="C107" s="211"/>
      <c r="D107" s="190" t="s">
        <v>137</v>
      </c>
      <c r="E107" s="212" t="s">
        <v>19</v>
      </c>
      <c r="F107" s="213" t="s">
        <v>140</v>
      </c>
      <c r="G107" s="211"/>
      <c r="H107" s="214">
        <v>101.23</v>
      </c>
      <c r="I107" s="215"/>
      <c r="J107" s="211"/>
      <c r="K107" s="211"/>
      <c r="L107" s="216"/>
      <c r="M107" s="217"/>
      <c r="N107" s="218"/>
      <c r="O107" s="218"/>
      <c r="P107" s="218"/>
      <c r="Q107" s="218"/>
      <c r="R107" s="218"/>
      <c r="S107" s="218"/>
      <c r="T107" s="219"/>
      <c r="U107" s="12"/>
      <c r="V107" s="12"/>
      <c r="W107" s="12"/>
      <c r="X107" s="12"/>
      <c r="Y107" s="12"/>
      <c r="Z107" s="12"/>
      <c r="AA107" s="12"/>
      <c r="AB107" s="12"/>
      <c r="AC107" s="12"/>
      <c r="AD107" s="12"/>
      <c r="AE107" s="12"/>
      <c r="AT107" s="220" t="s">
        <v>137</v>
      </c>
      <c r="AU107" s="220" t="s">
        <v>72</v>
      </c>
      <c r="AV107" s="12" t="s">
        <v>135</v>
      </c>
      <c r="AW107" s="12" t="s">
        <v>33</v>
      </c>
      <c r="AX107" s="12" t="s">
        <v>80</v>
      </c>
      <c r="AY107" s="220" t="s">
        <v>136</v>
      </c>
    </row>
    <row r="108" s="2" customFormat="1" ht="16.5" customHeight="1">
      <c r="A108" s="37"/>
      <c r="B108" s="38"/>
      <c r="C108" s="175" t="s">
        <v>157</v>
      </c>
      <c r="D108" s="175" t="s">
        <v>130</v>
      </c>
      <c r="E108" s="176" t="s">
        <v>212</v>
      </c>
      <c r="F108" s="177" t="s">
        <v>213</v>
      </c>
      <c r="G108" s="178" t="s">
        <v>149</v>
      </c>
      <c r="H108" s="179">
        <v>101.23</v>
      </c>
      <c r="I108" s="180"/>
      <c r="J108" s="181">
        <f>ROUND(I108*H108,2)</f>
        <v>0</v>
      </c>
      <c r="K108" s="177" t="s">
        <v>134</v>
      </c>
      <c r="L108" s="43"/>
      <c r="M108" s="182" t="s">
        <v>19</v>
      </c>
      <c r="N108" s="183" t="s">
        <v>43</v>
      </c>
      <c r="O108" s="83"/>
      <c r="P108" s="184">
        <f>O108*H108</f>
        <v>0</v>
      </c>
      <c r="Q108" s="184">
        <v>0</v>
      </c>
      <c r="R108" s="184">
        <f>Q108*H108</f>
        <v>0</v>
      </c>
      <c r="S108" s="184">
        <v>0</v>
      </c>
      <c r="T108" s="185">
        <f>S108*H108</f>
        <v>0</v>
      </c>
      <c r="U108" s="37"/>
      <c r="V108" s="37"/>
      <c r="W108" s="37"/>
      <c r="X108" s="37"/>
      <c r="Y108" s="37"/>
      <c r="Z108" s="37"/>
      <c r="AA108" s="37"/>
      <c r="AB108" s="37"/>
      <c r="AC108" s="37"/>
      <c r="AD108" s="37"/>
      <c r="AE108" s="37"/>
      <c r="AR108" s="186" t="s">
        <v>135</v>
      </c>
      <c r="AT108" s="186" t="s">
        <v>130</v>
      </c>
      <c r="AU108" s="186" t="s">
        <v>72</v>
      </c>
      <c r="AY108" s="16" t="s">
        <v>136</v>
      </c>
      <c r="BE108" s="187">
        <f>IF(N108="základní",J108,0)</f>
        <v>0</v>
      </c>
      <c r="BF108" s="187">
        <f>IF(N108="snížená",J108,0)</f>
        <v>0</v>
      </c>
      <c r="BG108" s="187">
        <f>IF(N108="zákl. přenesená",J108,0)</f>
        <v>0</v>
      </c>
      <c r="BH108" s="187">
        <f>IF(N108="sníž. přenesená",J108,0)</f>
        <v>0</v>
      </c>
      <c r="BI108" s="187">
        <f>IF(N108="nulová",J108,0)</f>
        <v>0</v>
      </c>
      <c r="BJ108" s="16" t="s">
        <v>80</v>
      </c>
      <c r="BK108" s="187">
        <f>ROUND(I108*H108,2)</f>
        <v>0</v>
      </c>
      <c r="BL108" s="16" t="s">
        <v>135</v>
      </c>
      <c r="BM108" s="186" t="s">
        <v>183</v>
      </c>
    </row>
    <row r="109" s="10" customFormat="1">
      <c r="A109" s="10"/>
      <c r="B109" s="188"/>
      <c r="C109" s="189"/>
      <c r="D109" s="190" t="s">
        <v>137</v>
      </c>
      <c r="E109" s="191" t="s">
        <v>19</v>
      </c>
      <c r="F109" s="192" t="s">
        <v>215</v>
      </c>
      <c r="G109" s="189"/>
      <c r="H109" s="191" t="s">
        <v>19</v>
      </c>
      <c r="I109" s="193"/>
      <c r="J109" s="189"/>
      <c r="K109" s="189"/>
      <c r="L109" s="194"/>
      <c r="M109" s="195"/>
      <c r="N109" s="196"/>
      <c r="O109" s="196"/>
      <c r="P109" s="196"/>
      <c r="Q109" s="196"/>
      <c r="R109" s="196"/>
      <c r="S109" s="196"/>
      <c r="T109" s="197"/>
      <c r="U109" s="10"/>
      <c r="V109" s="10"/>
      <c r="W109" s="10"/>
      <c r="X109" s="10"/>
      <c r="Y109" s="10"/>
      <c r="Z109" s="10"/>
      <c r="AA109" s="10"/>
      <c r="AB109" s="10"/>
      <c r="AC109" s="10"/>
      <c r="AD109" s="10"/>
      <c r="AE109" s="10"/>
      <c r="AT109" s="198" t="s">
        <v>137</v>
      </c>
      <c r="AU109" s="198" t="s">
        <v>72</v>
      </c>
      <c r="AV109" s="10" t="s">
        <v>80</v>
      </c>
      <c r="AW109" s="10" t="s">
        <v>33</v>
      </c>
      <c r="AX109" s="10" t="s">
        <v>72</v>
      </c>
      <c r="AY109" s="198" t="s">
        <v>136</v>
      </c>
    </row>
    <row r="110" s="11" customFormat="1">
      <c r="A110" s="11"/>
      <c r="B110" s="199"/>
      <c r="C110" s="200"/>
      <c r="D110" s="190" t="s">
        <v>137</v>
      </c>
      <c r="E110" s="201" t="s">
        <v>19</v>
      </c>
      <c r="F110" s="202" t="s">
        <v>919</v>
      </c>
      <c r="G110" s="200"/>
      <c r="H110" s="203">
        <v>101.23</v>
      </c>
      <c r="I110" s="204"/>
      <c r="J110" s="200"/>
      <c r="K110" s="200"/>
      <c r="L110" s="205"/>
      <c r="M110" s="206"/>
      <c r="N110" s="207"/>
      <c r="O110" s="207"/>
      <c r="P110" s="207"/>
      <c r="Q110" s="207"/>
      <c r="R110" s="207"/>
      <c r="S110" s="207"/>
      <c r="T110" s="208"/>
      <c r="U110" s="11"/>
      <c r="V110" s="11"/>
      <c r="W110" s="11"/>
      <c r="X110" s="11"/>
      <c r="Y110" s="11"/>
      <c r="Z110" s="11"/>
      <c r="AA110" s="11"/>
      <c r="AB110" s="11"/>
      <c r="AC110" s="11"/>
      <c r="AD110" s="11"/>
      <c r="AE110" s="11"/>
      <c r="AT110" s="209" t="s">
        <v>137</v>
      </c>
      <c r="AU110" s="209" t="s">
        <v>72</v>
      </c>
      <c r="AV110" s="11" t="s">
        <v>82</v>
      </c>
      <c r="AW110" s="11" t="s">
        <v>33</v>
      </c>
      <c r="AX110" s="11" t="s">
        <v>72</v>
      </c>
      <c r="AY110" s="209" t="s">
        <v>136</v>
      </c>
    </row>
    <row r="111" s="12" customFormat="1">
      <c r="A111" s="12"/>
      <c r="B111" s="210"/>
      <c r="C111" s="211"/>
      <c r="D111" s="190" t="s">
        <v>137</v>
      </c>
      <c r="E111" s="212" t="s">
        <v>19</v>
      </c>
      <c r="F111" s="213" t="s">
        <v>140</v>
      </c>
      <c r="G111" s="211"/>
      <c r="H111" s="214">
        <v>101.23</v>
      </c>
      <c r="I111" s="215"/>
      <c r="J111" s="211"/>
      <c r="K111" s="211"/>
      <c r="L111" s="216"/>
      <c r="M111" s="217"/>
      <c r="N111" s="218"/>
      <c r="O111" s="218"/>
      <c r="P111" s="218"/>
      <c r="Q111" s="218"/>
      <c r="R111" s="218"/>
      <c r="S111" s="218"/>
      <c r="T111" s="219"/>
      <c r="U111" s="12"/>
      <c r="V111" s="12"/>
      <c r="W111" s="12"/>
      <c r="X111" s="12"/>
      <c r="Y111" s="12"/>
      <c r="Z111" s="12"/>
      <c r="AA111" s="12"/>
      <c r="AB111" s="12"/>
      <c r="AC111" s="12"/>
      <c r="AD111" s="12"/>
      <c r="AE111" s="12"/>
      <c r="AT111" s="220" t="s">
        <v>137</v>
      </c>
      <c r="AU111" s="220" t="s">
        <v>72</v>
      </c>
      <c r="AV111" s="12" t="s">
        <v>135</v>
      </c>
      <c r="AW111" s="12" t="s">
        <v>33</v>
      </c>
      <c r="AX111" s="12" t="s">
        <v>80</v>
      </c>
      <c r="AY111" s="220" t="s">
        <v>136</v>
      </c>
    </row>
    <row r="112" s="2" customFormat="1" ht="16.5" customHeight="1">
      <c r="A112" s="37"/>
      <c r="B112" s="38"/>
      <c r="C112" s="175" t="s">
        <v>192</v>
      </c>
      <c r="D112" s="175" t="s">
        <v>130</v>
      </c>
      <c r="E112" s="176" t="s">
        <v>461</v>
      </c>
      <c r="F112" s="177" t="s">
        <v>462</v>
      </c>
      <c r="G112" s="178" t="s">
        <v>149</v>
      </c>
      <c r="H112" s="179">
        <v>33.408000000000001</v>
      </c>
      <c r="I112" s="180"/>
      <c r="J112" s="181">
        <f>ROUND(I112*H112,2)</f>
        <v>0</v>
      </c>
      <c r="K112" s="177" t="s">
        <v>134</v>
      </c>
      <c r="L112" s="43"/>
      <c r="M112" s="182" t="s">
        <v>19</v>
      </c>
      <c r="N112" s="183" t="s">
        <v>43</v>
      </c>
      <c r="O112" s="83"/>
      <c r="P112" s="184">
        <f>O112*H112</f>
        <v>0</v>
      </c>
      <c r="Q112" s="184">
        <v>0</v>
      </c>
      <c r="R112" s="184">
        <f>Q112*H112</f>
        <v>0</v>
      </c>
      <c r="S112" s="184">
        <v>0</v>
      </c>
      <c r="T112" s="185">
        <f>S112*H112</f>
        <v>0</v>
      </c>
      <c r="U112" s="37"/>
      <c r="V112" s="37"/>
      <c r="W112" s="37"/>
      <c r="X112" s="37"/>
      <c r="Y112" s="37"/>
      <c r="Z112" s="37"/>
      <c r="AA112" s="37"/>
      <c r="AB112" s="37"/>
      <c r="AC112" s="37"/>
      <c r="AD112" s="37"/>
      <c r="AE112" s="37"/>
      <c r="AR112" s="186" t="s">
        <v>135</v>
      </c>
      <c r="AT112" s="186" t="s">
        <v>130</v>
      </c>
      <c r="AU112" s="186" t="s">
        <v>72</v>
      </c>
      <c r="AY112" s="16" t="s">
        <v>136</v>
      </c>
      <c r="BE112" s="187">
        <f>IF(N112="základní",J112,0)</f>
        <v>0</v>
      </c>
      <c r="BF112" s="187">
        <f>IF(N112="snížená",J112,0)</f>
        <v>0</v>
      </c>
      <c r="BG112" s="187">
        <f>IF(N112="zákl. přenesená",J112,0)</f>
        <v>0</v>
      </c>
      <c r="BH112" s="187">
        <f>IF(N112="sníž. přenesená",J112,0)</f>
        <v>0</v>
      </c>
      <c r="BI112" s="187">
        <f>IF(N112="nulová",J112,0)</f>
        <v>0</v>
      </c>
      <c r="BJ112" s="16" t="s">
        <v>80</v>
      </c>
      <c r="BK112" s="187">
        <f>ROUND(I112*H112,2)</f>
        <v>0</v>
      </c>
      <c r="BL112" s="16" t="s">
        <v>135</v>
      </c>
      <c r="BM112" s="186" t="s">
        <v>188</v>
      </c>
    </row>
    <row r="113" s="10" customFormat="1">
      <c r="A113" s="10"/>
      <c r="B113" s="188"/>
      <c r="C113" s="189"/>
      <c r="D113" s="190" t="s">
        <v>137</v>
      </c>
      <c r="E113" s="191" t="s">
        <v>19</v>
      </c>
      <c r="F113" s="192" t="s">
        <v>920</v>
      </c>
      <c r="G113" s="189"/>
      <c r="H113" s="191" t="s">
        <v>19</v>
      </c>
      <c r="I113" s="193"/>
      <c r="J113" s="189"/>
      <c r="K113" s="189"/>
      <c r="L113" s="194"/>
      <c r="M113" s="195"/>
      <c r="N113" s="196"/>
      <c r="O113" s="196"/>
      <c r="P113" s="196"/>
      <c r="Q113" s="196"/>
      <c r="R113" s="196"/>
      <c r="S113" s="196"/>
      <c r="T113" s="197"/>
      <c r="U113" s="10"/>
      <c r="V113" s="10"/>
      <c r="W113" s="10"/>
      <c r="X113" s="10"/>
      <c r="Y113" s="10"/>
      <c r="Z113" s="10"/>
      <c r="AA113" s="10"/>
      <c r="AB113" s="10"/>
      <c r="AC113" s="10"/>
      <c r="AD113" s="10"/>
      <c r="AE113" s="10"/>
      <c r="AT113" s="198" t="s">
        <v>137</v>
      </c>
      <c r="AU113" s="198" t="s">
        <v>72</v>
      </c>
      <c r="AV113" s="10" t="s">
        <v>80</v>
      </c>
      <c r="AW113" s="10" t="s">
        <v>33</v>
      </c>
      <c r="AX113" s="10" t="s">
        <v>72</v>
      </c>
      <c r="AY113" s="198" t="s">
        <v>136</v>
      </c>
    </row>
    <row r="114" s="10" customFormat="1">
      <c r="A114" s="10"/>
      <c r="B114" s="188"/>
      <c r="C114" s="189"/>
      <c r="D114" s="190" t="s">
        <v>137</v>
      </c>
      <c r="E114" s="191" t="s">
        <v>19</v>
      </c>
      <c r="F114" s="192" t="s">
        <v>921</v>
      </c>
      <c r="G114" s="189"/>
      <c r="H114" s="191" t="s">
        <v>19</v>
      </c>
      <c r="I114" s="193"/>
      <c r="J114" s="189"/>
      <c r="K114" s="189"/>
      <c r="L114" s="194"/>
      <c r="M114" s="195"/>
      <c r="N114" s="196"/>
      <c r="O114" s="196"/>
      <c r="P114" s="196"/>
      <c r="Q114" s="196"/>
      <c r="R114" s="196"/>
      <c r="S114" s="196"/>
      <c r="T114" s="197"/>
      <c r="U114" s="10"/>
      <c r="V114" s="10"/>
      <c r="W114" s="10"/>
      <c r="X114" s="10"/>
      <c r="Y114" s="10"/>
      <c r="Z114" s="10"/>
      <c r="AA114" s="10"/>
      <c r="AB114" s="10"/>
      <c r="AC114" s="10"/>
      <c r="AD114" s="10"/>
      <c r="AE114" s="10"/>
      <c r="AT114" s="198" t="s">
        <v>137</v>
      </c>
      <c r="AU114" s="198" t="s">
        <v>72</v>
      </c>
      <c r="AV114" s="10" t="s">
        <v>80</v>
      </c>
      <c r="AW114" s="10" t="s">
        <v>33</v>
      </c>
      <c r="AX114" s="10" t="s">
        <v>72</v>
      </c>
      <c r="AY114" s="198" t="s">
        <v>136</v>
      </c>
    </row>
    <row r="115" s="11" customFormat="1">
      <c r="A115" s="11"/>
      <c r="B115" s="199"/>
      <c r="C115" s="200"/>
      <c r="D115" s="190" t="s">
        <v>137</v>
      </c>
      <c r="E115" s="201" t="s">
        <v>19</v>
      </c>
      <c r="F115" s="202" t="s">
        <v>922</v>
      </c>
      <c r="G115" s="200"/>
      <c r="H115" s="203">
        <v>33.408000000000001</v>
      </c>
      <c r="I115" s="204"/>
      <c r="J115" s="200"/>
      <c r="K115" s="200"/>
      <c r="L115" s="205"/>
      <c r="M115" s="206"/>
      <c r="N115" s="207"/>
      <c r="O115" s="207"/>
      <c r="P115" s="207"/>
      <c r="Q115" s="207"/>
      <c r="R115" s="207"/>
      <c r="S115" s="207"/>
      <c r="T115" s="208"/>
      <c r="U115" s="11"/>
      <c r="V115" s="11"/>
      <c r="W115" s="11"/>
      <c r="X115" s="11"/>
      <c r="Y115" s="11"/>
      <c r="Z115" s="11"/>
      <c r="AA115" s="11"/>
      <c r="AB115" s="11"/>
      <c r="AC115" s="11"/>
      <c r="AD115" s="11"/>
      <c r="AE115" s="11"/>
      <c r="AT115" s="209" t="s">
        <v>137</v>
      </c>
      <c r="AU115" s="209" t="s">
        <v>72</v>
      </c>
      <c r="AV115" s="11" t="s">
        <v>82</v>
      </c>
      <c r="AW115" s="11" t="s">
        <v>33</v>
      </c>
      <c r="AX115" s="11" t="s">
        <v>72</v>
      </c>
      <c r="AY115" s="209" t="s">
        <v>136</v>
      </c>
    </row>
    <row r="116" s="12" customFormat="1">
      <c r="A116" s="12"/>
      <c r="B116" s="210"/>
      <c r="C116" s="211"/>
      <c r="D116" s="190" t="s">
        <v>137</v>
      </c>
      <c r="E116" s="212" t="s">
        <v>19</v>
      </c>
      <c r="F116" s="213" t="s">
        <v>140</v>
      </c>
      <c r="G116" s="211"/>
      <c r="H116" s="214">
        <v>33.408000000000001</v>
      </c>
      <c r="I116" s="215"/>
      <c r="J116" s="211"/>
      <c r="K116" s="211"/>
      <c r="L116" s="216"/>
      <c r="M116" s="217"/>
      <c r="N116" s="218"/>
      <c r="O116" s="218"/>
      <c r="P116" s="218"/>
      <c r="Q116" s="218"/>
      <c r="R116" s="218"/>
      <c r="S116" s="218"/>
      <c r="T116" s="219"/>
      <c r="U116" s="12"/>
      <c r="V116" s="12"/>
      <c r="W116" s="12"/>
      <c r="X116" s="12"/>
      <c r="Y116" s="12"/>
      <c r="Z116" s="12"/>
      <c r="AA116" s="12"/>
      <c r="AB116" s="12"/>
      <c r="AC116" s="12"/>
      <c r="AD116" s="12"/>
      <c r="AE116" s="12"/>
      <c r="AT116" s="220" t="s">
        <v>137</v>
      </c>
      <c r="AU116" s="220" t="s">
        <v>72</v>
      </c>
      <c r="AV116" s="12" t="s">
        <v>135</v>
      </c>
      <c r="AW116" s="12" t="s">
        <v>33</v>
      </c>
      <c r="AX116" s="12" t="s">
        <v>80</v>
      </c>
      <c r="AY116" s="220" t="s">
        <v>136</v>
      </c>
    </row>
    <row r="117" s="2" customFormat="1" ht="16.5" customHeight="1">
      <c r="A117" s="37"/>
      <c r="B117" s="38"/>
      <c r="C117" s="175" t="s">
        <v>139</v>
      </c>
      <c r="D117" s="175" t="s">
        <v>130</v>
      </c>
      <c r="E117" s="176" t="s">
        <v>923</v>
      </c>
      <c r="F117" s="177" t="s">
        <v>924</v>
      </c>
      <c r="G117" s="178" t="s">
        <v>133</v>
      </c>
      <c r="H117" s="179">
        <v>16</v>
      </c>
      <c r="I117" s="180"/>
      <c r="J117" s="181">
        <f>ROUND(I117*H117,2)</f>
        <v>0</v>
      </c>
      <c r="K117" s="177" t="s">
        <v>134</v>
      </c>
      <c r="L117" s="43"/>
      <c r="M117" s="182" t="s">
        <v>19</v>
      </c>
      <c r="N117" s="183" t="s">
        <v>43</v>
      </c>
      <c r="O117" s="83"/>
      <c r="P117" s="184">
        <f>O117*H117</f>
        <v>0</v>
      </c>
      <c r="Q117" s="184">
        <v>0</v>
      </c>
      <c r="R117" s="184">
        <f>Q117*H117</f>
        <v>0</v>
      </c>
      <c r="S117" s="184">
        <v>0</v>
      </c>
      <c r="T117" s="185">
        <f>S117*H117</f>
        <v>0</v>
      </c>
      <c r="U117" s="37"/>
      <c r="V117" s="37"/>
      <c r="W117" s="37"/>
      <c r="X117" s="37"/>
      <c r="Y117" s="37"/>
      <c r="Z117" s="37"/>
      <c r="AA117" s="37"/>
      <c r="AB117" s="37"/>
      <c r="AC117" s="37"/>
      <c r="AD117" s="37"/>
      <c r="AE117" s="37"/>
      <c r="AR117" s="186" t="s">
        <v>135</v>
      </c>
      <c r="AT117" s="186" t="s">
        <v>130</v>
      </c>
      <c r="AU117" s="186" t="s">
        <v>72</v>
      </c>
      <c r="AY117" s="16" t="s">
        <v>136</v>
      </c>
      <c r="BE117" s="187">
        <f>IF(N117="základní",J117,0)</f>
        <v>0</v>
      </c>
      <c r="BF117" s="187">
        <f>IF(N117="snížená",J117,0)</f>
        <v>0</v>
      </c>
      <c r="BG117" s="187">
        <f>IF(N117="zákl. přenesená",J117,0)</f>
        <v>0</v>
      </c>
      <c r="BH117" s="187">
        <f>IF(N117="sníž. přenesená",J117,0)</f>
        <v>0</v>
      </c>
      <c r="BI117" s="187">
        <f>IF(N117="nulová",J117,0)</f>
        <v>0</v>
      </c>
      <c r="BJ117" s="16" t="s">
        <v>80</v>
      </c>
      <c r="BK117" s="187">
        <f>ROUND(I117*H117,2)</f>
        <v>0</v>
      </c>
      <c r="BL117" s="16" t="s">
        <v>135</v>
      </c>
      <c r="BM117" s="186" t="s">
        <v>196</v>
      </c>
    </row>
    <row r="118" s="2" customFormat="1" ht="16.5" customHeight="1">
      <c r="A118" s="37"/>
      <c r="B118" s="38"/>
      <c r="C118" s="175" t="s">
        <v>203</v>
      </c>
      <c r="D118" s="175" t="s">
        <v>130</v>
      </c>
      <c r="E118" s="176" t="s">
        <v>925</v>
      </c>
      <c r="F118" s="177" t="s">
        <v>926</v>
      </c>
      <c r="G118" s="178" t="s">
        <v>133</v>
      </c>
      <c r="H118" s="179">
        <v>16</v>
      </c>
      <c r="I118" s="180"/>
      <c r="J118" s="181">
        <f>ROUND(I118*H118,2)</f>
        <v>0</v>
      </c>
      <c r="K118" s="177" t="s">
        <v>134</v>
      </c>
      <c r="L118" s="43"/>
      <c r="M118" s="182" t="s">
        <v>19</v>
      </c>
      <c r="N118" s="183" t="s">
        <v>43</v>
      </c>
      <c r="O118" s="83"/>
      <c r="P118" s="184">
        <f>O118*H118</f>
        <v>0</v>
      </c>
      <c r="Q118" s="184">
        <v>0</v>
      </c>
      <c r="R118" s="184">
        <f>Q118*H118</f>
        <v>0</v>
      </c>
      <c r="S118" s="184">
        <v>0</v>
      </c>
      <c r="T118" s="185">
        <f>S118*H118</f>
        <v>0</v>
      </c>
      <c r="U118" s="37"/>
      <c r="V118" s="37"/>
      <c r="W118" s="37"/>
      <c r="X118" s="37"/>
      <c r="Y118" s="37"/>
      <c r="Z118" s="37"/>
      <c r="AA118" s="37"/>
      <c r="AB118" s="37"/>
      <c r="AC118" s="37"/>
      <c r="AD118" s="37"/>
      <c r="AE118" s="37"/>
      <c r="AR118" s="186" t="s">
        <v>135</v>
      </c>
      <c r="AT118" s="186" t="s">
        <v>130</v>
      </c>
      <c r="AU118" s="186" t="s">
        <v>72</v>
      </c>
      <c r="AY118" s="16" t="s">
        <v>136</v>
      </c>
      <c r="BE118" s="187">
        <f>IF(N118="základní",J118,0)</f>
        <v>0</v>
      </c>
      <c r="BF118" s="187">
        <f>IF(N118="snížená",J118,0)</f>
        <v>0</v>
      </c>
      <c r="BG118" s="187">
        <f>IF(N118="zákl. přenesená",J118,0)</f>
        <v>0</v>
      </c>
      <c r="BH118" s="187">
        <f>IF(N118="sníž. přenesená",J118,0)</f>
        <v>0</v>
      </c>
      <c r="BI118" s="187">
        <f>IF(N118="nulová",J118,0)</f>
        <v>0</v>
      </c>
      <c r="BJ118" s="16" t="s">
        <v>80</v>
      </c>
      <c r="BK118" s="187">
        <f>ROUND(I118*H118,2)</f>
        <v>0</v>
      </c>
      <c r="BL118" s="16" t="s">
        <v>135</v>
      </c>
      <c r="BM118" s="186" t="s">
        <v>200</v>
      </c>
    </row>
    <row r="119" s="2" customFormat="1" ht="16.5" customHeight="1">
      <c r="A119" s="37"/>
      <c r="B119" s="38"/>
      <c r="C119" s="175" t="s">
        <v>167</v>
      </c>
      <c r="D119" s="175" t="s">
        <v>130</v>
      </c>
      <c r="E119" s="176" t="s">
        <v>927</v>
      </c>
      <c r="F119" s="177" t="s">
        <v>928</v>
      </c>
      <c r="G119" s="178" t="s">
        <v>143</v>
      </c>
      <c r="H119" s="179">
        <v>28</v>
      </c>
      <c r="I119" s="180"/>
      <c r="J119" s="181">
        <f>ROUND(I119*H119,2)</f>
        <v>0</v>
      </c>
      <c r="K119" s="177" t="s">
        <v>134</v>
      </c>
      <c r="L119" s="43"/>
      <c r="M119" s="182" t="s">
        <v>19</v>
      </c>
      <c r="N119" s="183" t="s">
        <v>43</v>
      </c>
      <c r="O119" s="83"/>
      <c r="P119" s="184">
        <f>O119*H119</f>
        <v>0</v>
      </c>
      <c r="Q119" s="184">
        <v>0</v>
      </c>
      <c r="R119" s="184">
        <f>Q119*H119</f>
        <v>0</v>
      </c>
      <c r="S119" s="184">
        <v>0</v>
      </c>
      <c r="T119" s="185">
        <f>S119*H119</f>
        <v>0</v>
      </c>
      <c r="U119" s="37"/>
      <c r="V119" s="37"/>
      <c r="W119" s="37"/>
      <c r="X119" s="37"/>
      <c r="Y119" s="37"/>
      <c r="Z119" s="37"/>
      <c r="AA119" s="37"/>
      <c r="AB119" s="37"/>
      <c r="AC119" s="37"/>
      <c r="AD119" s="37"/>
      <c r="AE119" s="37"/>
      <c r="AR119" s="186" t="s">
        <v>135</v>
      </c>
      <c r="AT119" s="186" t="s">
        <v>130</v>
      </c>
      <c r="AU119" s="186" t="s">
        <v>72</v>
      </c>
      <c r="AY119" s="16" t="s">
        <v>136</v>
      </c>
      <c r="BE119" s="187">
        <f>IF(N119="základní",J119,0)</f>
        <v>0</v>
      </c>
      <c r="BF119" s="187">
        <f>IF(N119="snížená",J119,0)</f>
        <v>0</v>
      </c>
      <c r="BG119" s="187">
        <f>IF(N119="zákl. přenesená",J119,0)</f>
        <v>0</v>
      </c>
      <c r="BH119" s="187">
        <f>IF(N119="sníž. přenesená",J119,0)</f>
        <v>0</v>
      </c>
      <c r="BI119" s="187">
        <f>IF(N119="nulová",J119,0)</f>
        <v>0</v>
      </c>
      <c r="BJ119" s="16" t="s">
        <v>80</v>
      </c>
      <c r="BK119" s="187">
        <f>ROUND(I119*H119,2)</f>
        <v>0</v>
      </c>
      <c r="BL119" s="16" t="s">
        <v>135</v>
      </c>
      <c r="BM119" s="186" t="s">
        <v>206</v>
      </c>
    </row>
    <row r="120" s="2" customFormat="1" ht="16.5" customHeight="1">
      <c r="A120" s="37"/>
      <c r="B120" s="38"/>
      <c r="C120" s="175" t="s">
        <v>8</v>
      </c>
      <c r="D120" s="175" t="s">
        <v>130</v>
      </c>
      <c r="E120" s="176" t="s">
        <v>241</v>
      </c>
      <c r="F120" s="177" t="s">
        <v>242</v>
      </c>
      <c r="G120" s="178" t="s">
        <v>243</v>
      </c>
      <c r="H120" s="179">
        <v>8</v>
      </c>
      <c r="I120" s="180"/>
      <c r="J120" s="181">
        <f>ROUND(I120*H120,2)</f>
        <v>0</v>
      </c>
      <c r="K120" s="177" t="s">
        <v>134</v>
      </c>
      <c r="L120" s="43"/>
      <c r="M120" s="182" t="s">
        <v>19</v>
      </c>
      <c r="N120" s="183" t="s">
        <v>43</v>
      </c>
      <c r="O120" s="83"/>
      <c r="P120" s="184">
        <f>O120*H120</f>
        <v>0</v>
      </c>
      <c r="Q120" s="184">
        <v>0</v>
      </c>
      <c r="R120" s="184">
        <f>Q120*H120</f>
        <v>0</v>
      </c>
      <c r="S120" s="184">
        <v>0</v>
      </c>
      <c r="T120" s="185">
        <f>S120*H120</f>
        <v>0</v>
      </c>
      <c r="U120" s="37"/>
      <c r="V120" s="37"/>
      <c r="W120" s="37"/>
      <c r="X120" s="37"/>
      <c r="Y120" s="37"/>
      <c r="Z120" s="37"/>
      <c r="AA120" s="37"/>
      <c r="AB120" s="37"/>
      <c r="AC120" s="37"/>
      <c r="AD120" s="37"/>
      <c r="AE120" s="37"/>
      <c r="AR120" s="186" t="s">
        <v>135</v>
      </c>
      <c r="AT120" s="186" t="s">
        <v>130</v>
      </c>
      <c r="AU120" s="186" t="s">
        <v>72</v>
      </c>
      <c r="AY120" s="16" t="s">
        <v>136</v>
      </c>
      <c r="BE120" s="187">
        <f>IF(N120="základní",J120,0)</f>
        <v>0</v>
      </c>
      <c r="BF120" s="187">
        <f>IF(N120="snížená",J120,0)</f>
        <v>0</v>
      </c>
      <c r="BG120" s="187">
        <f>IF(N120="zákl. přenesená",J120,0)</f>
        <v>0</v>
      </c>
      <c r="BH120" s="187">
        <f>IF(N120="sníž. přenesená",J120,0)</f>
        <v>0</v>
      </c>
      <c r="BI120" s="187">
        <f>IF(N120="nulová",J120,0)</f>
        <v>0</v>
      </c>
      <c r="BJ120" s="16" t="s">
        <v>80</v>
      </c>
      <c r="BK120" s="187">
        <f>ROUND(I120*H120,2)</f>
        <v>0</v>
      </c>
      <c r="BL120" s="16" t="s">
        <v>135</v>
      </c>
      <c r="BM120" s="186" t="s">
        <v>287</v>
      </c>
    </row>
    <row r="121" s="11" customFormat="1">
      <c r="A121" s="11"/>
      <c r="B121" s="199"/>
      <c r="C121" s="200"/>
      <c r="D121" s="190" t="s">
        <v>137</v>
      </c>
      <c r="E121" s="201" t="s">
        <v>19</v>
      </c>
      <c r="F121" s="202" t="s">
        <v>929</v>
      </c>
      <c r="G121" s="200"/>
      <c r="H121" s="203">
        <v>8</v>
      </c>
      <c r="I121" s="204"/>
      <c r="J121" s="200"/>
      <c r="K121" s="200"/>
      <c r="L121" s="205"/>
      <c r="M121" s="206"/>
      <c r="N121" s="207"/>
      <c r="O121" s="207"/>
      <c r="P121" s="207"/>
      <c r="Q121" s="207"/>
      <c r="R121" s="207"/>
      <c r="S121" s="207"/>
      <c r="T121" s="208"/>
      <c r="U121" s="11"/>
      <c r="V121" s="11"/>
      <c r="W121" s="11"/>
      <c r="X121" s="11"/>
      <c r="Y121" s="11"/>
      <c r="Z121" s="11"/>
      <c r="AA121" s="11"/>
      <c r="AB121" s="11"/>
      <c r="AC121" s="11"/>
      <c r="AD121" s="11"/>
      <c r="AE121" s="11"/>
      <c r="AT121" s="209" t="s">
        <v>137</v>
      </c>
      <c r="AU121" s="209" t="s">
        <v>72</v>
      </c>
      <c r="AV121" s="11" t="s">
        <v>82</v>
      </c>
      <c r="AW121" s="11" t="s">
        <v>33</v>
      </c>
      <c r="AX121" s="11" t="s">
        <v>72</v>
      </c>
      <c r="AY121" s="209" t="s">
        <v>136</v>
      </c>
    </row>
    <row r="122" s="12" customFormat="1">
      <c r="A122" s="12"/>
      <c r="B122" s="210"/>
      <c r="C122" s="211"/>
      <c r="D122" s="190" t="s">
        <v>137</v>
      </c>
      <c r="E122" s="212" t="s">
        <v>19</v>
      </c>
      <c r="F122" s="213" t="s">
        <v>140</v>
      </c>
      <c r="G122" s="211"/>
      <c r="H122" s="214">
        <v>8</v>
      </c>
      <c r="I122" s="215"/>
      <c r="J122" s="211"/>
      <c r="K122" s="211"/>
      <c r="L122" s="216"/>
      <c r="M122" s="217"/>
      <c r="N122" s="218"/>
      <c r="O122" s="218"/>
      <c r="P122" s="218"/>
      <c r="Q122" s="218"/>
      <c r="R122" s="218"/>
      <c r="S122" s="218"/>
      <c r="T122" s="219"/>
      <c r="U122" s="12"/>
      <c r="V122" s="12"/>
      <c r="W122" s="12"/>
      <c r="X122" s="12"/>
      <c r="Y122" s="12"/>
      <c r="Z122" s="12"/>
      <c r="AA122" s="12"/>
      <c r="AB122" s="12"/>
      <c r="AC122" s="12"/>
      <c r="AD122" s="12"/>
      <c r="AE122" s="12"/>
      <c r="AT122" s="220" t="s">
        <v>137</v>
      </c>
      <c r="AU122" s="220" t="s">
        <v>72</v>
      </c>
      <c r="AV122" s="12" t="s">
        <v>135</v>
      </c>
      <c r="AW122" s="12" t="s">
        <v>33</v>
      </c>
      <c r="AX122" s="12" t="s">
        <v>80</v>
      </c>
      <c r="AY122" s="220" t="s">
        <v>136</v>
      </c>
    </row>
    <row r="123" s="2" customFormat="1" ht="16.5" customHeight="1">
      <c r="A123" s="37"/>
      <c r="B123" s="38"/>
      <c r="C123" s="175" t="s">
        <v>172</v>
      </c>
      <c r="D123" s="175" t="s">
        <v>130</v>
      </c>
      <c r="E123" s="176" t="s">
        <v>225</v>
      </c>
      <c r="F123" s="177" t="s">
        <v>226</v>
      </c>
      <c r="G123" s="178" t="s">
        <v>227</v>
      </c>
      <c r="H123" s="179">
        <v>12.24</v>
      </c>
      <c r="I123" s="180"/>
      <c r="J123" s="181">
        <f>ROUND(I123*H123,2)</f>
        <v>0</v>
      </c>
      <c r="K123" s="177" t="s">
        <v>134</v>
      </c>
      <c r="L123" s="43"/>
      <c r="M123" s="182" t="s">
        <v>19</v>
      </c>
      <c r="N123" s="183" t="s">
        <v>43</v>
      </c>
      <c r="O123" s="83"/>
      <c r="P123" s="184">
        <f>O123*H123</f>
        <v>0</v>
      </c>
      <c r="Q123" s="184">
        <v>0</v>
      </c>
      <c r="R123" s="184">
        <f>Q123*H123</f>
        <v>0</v>
      </c>
      <c r="S123" s="184">
        <v>0</v>
      </c>
      <c r="T123" s="185">
        <f>S123*H123</f>
        <v>0</v>
      </c>
      <c r="U123" s="37"/>
      <c r="V123" s="37"/>
      <c r="W123" s="37"/>
      <c r="X123" s="37"/>
      <c r="Y123" s="37"/>
      <c r="Z123" s="37"/>
      <c r="AA123" s="37"/>
      <c r="AB123" s="37"/>
      <c r="AC123" s="37"/>
      <c r="AD123" s="37"/>
      <c r="AE123" s="37"/>
      <c r="AR123" s="186" t="s">
        <v>135</v>
      </c>
      <c r="AT123" s="186" t="s">
        <v>130</v>
      </c>
      <c r="AU123" s="186" t="s">
        <v>72</v>
      </c>
      <c r="AY123" s="16" t="s">
        <v>136</v>
      </c>
      <c r="BE123" s="187">
        <f>IF(N123="základní",J123,0)</f>
        <v>0</v>
      </c>
      <c r="BF123" s="187">
        <f>IF(N123="snížená",J123,0)</f>
        <v>0</v>
      </c>
      <c r="BG123" s="187">
        <f>IF(N123="zákl. přenesená",J123,0)</f>
        <v>0</v>
      </c>
      <c r="BH123" s="187">
        <f>IF(N123="sníž. přenesená",J123,0)</f>
        <v>0</v>
      </c>
      <c r="BI123" s="187">
        <f>IF(N123="nulová",J123,0)</f>
        <v>0</v>
      </c>
      <c r="BJ123" s="16" t="s">
        <v>80</v>
      </c>
      <c r="BK123" s="187">
        <f>ROUND(I123*H123,2)</f>
        <v>0</v>
      </c>
      <c r="BL123" s="16" t="s">
        <v>135</v>
      </c>
      <c r="BM123" s="186" t="s">
        <v>214</v>
      </c>
    </row>
    <row r="124" s="11" customFormat="1">
      <c r="A124" s="11"/>
      <c r="B124" s="199"/>
      <c r="C124" s="200"/>
      <c r="D124" s="190" t="s">
        <v>137</v>
      </c>
      <c r="E124" s="201" t="s">
        <v>19</v>
      </c>
      <c r="F124" s="202" t="s">
        <v>930</v>
      </c>
      <c r="G124" s="200"/>
      <c r="H124" s="203">
        <v>12.24</v>
      </c>
      <c r="I124" s="204"/>
      <c r="J124" s="200"/>
      <c r="K124" s="200"/>
      <c r="L124" s="205"/>
      <c r="M124" s="206"/>
      <c r="N124" s="207"/>
      <c r="O124" s="207"/>
      <c r="P124" s="207"/>
      <c r="Q124" s="207"/>
      <c r="R124" s="207"/>
      <c r="S124" s="207"/>
      <c r="T124" s="208"/>
      <c r="U124" s="11"/>
      <c r="V124" s="11"/>
      <c r="W124" s="11"/>
      <c r="X124" s="11"/>
      <c r="Y124" s="11"/>
      <c r="Z124" s="11"/>
      <c r="AA124" s="11"/>
      <c r="AB124" s="11"/>
      <c r="AC124" s="11"/>
      <c r="AD124" s="11"/>
      <c r="AE124" s="11"/>
      <c r="AT124" s="209" t="s">
        <v>137</v>
      </c>
      <c r="AU124" s="209" t="s">
        <v>72</v>
      </c>
      <c r="AV124" s="11" t="s">
        <v>82</v>
      </c>
      <c r="AW124" s="11" t="s">
        <v>33</v>
      </c>
      <c r="AX124" s="11" t="s">
        <v>72</v>
      </c>
      <c r="AY124" s="209" t="s">
        <v>136</v>
      </c>
    </row>
    <row r="125" s="12" customFormat="1">
      <c r="A125" s="12"/>
      <c r="B125" s="210"/>
      <c r="C125" s="211"/>
      <c r="D125" s="190" t="s">
        <v>137</v>
      </c>
      <c r="E125" s="212" t="s">
        <v>19</v>
      </c>
      <c r="F125" s="213" t="s">
        <v>140</v>
      </c>
      <c r="G125" s="211"/>
      <c r="H125" s="214">
        <v>12.24</v>
      </c>
      <c r="I125" s="215"/>
      <c r="J125" s="211"/>
      <c r="K125" s="211"/>
      <c r="L125" s="216"/>
      <c r="M125" s="217"/>
      <c r="N125" s="218"/>
      <c r="O125" s="218"/>
      <c r="P125" s="218"/>
      <c r="Q125" s="218"/>
      <c r="R125" s="218"/>
      <c r="S125" s="218"/>
      <c r="T125" s="219"/>
      <c r="U125" s="12"/>
      <c r="V125" s="12"/>
      <c r="W125" s="12"/>
      <c r="X125" s="12"/>
      <c r="Y125" s="12"/>
      <c r="Z125" s="12"/>
      <c r="AA125" s="12"/>
      <c r="AB125" s="12"/>
      <c r="AC125" s="12"/>
      <c r="AD125" s="12"/>
      <c r="AE125" s="12"/>
      <c r="AT125" s="220" t="s">
        <v>137</v>
      </c>
      <c r="AU125" s="220" t="s">
        <v>72</v>
      </c>
      <c r="AV125" s="12" t="s">
        <v>135</v>
      </c>
      <c r="AW125" s="12" t="s">
        <v>33</v>
      </c>
      <c r="AX125" s="12" t="s">
        <v>80</v>
      </c>
      <c r="AY125" s="220" t="s">
        <v>136</v>
      </c>
    </row>
    <row r="126" s="2" customFormat="1" ht="16.5" customHeight="1">
      <c r="A126" s="37"/>
      <c r="B126" s="38"/>
      <c r="C126" s="175" t="s">
        <v>224</v>
      </c>
      <c r="D126" s="175" t="s">
        <v>130</v>
      </c>
      <c r="E126" s="176" t="s">
        <v>470</v>
      </c>
      <c r="F126" s="177" t="s">
        <v>471</v>
      </c>
      <c r="G126" s="178" t="s">
        <v>227</v>
      </c>
      <c r="H126" s="179">
        <v>52.5</v>
      </c>
      <c r="I126" s="180"/>
      <c r="J126" s="181">
        <f>ROUND(I126*H126,2)</f>
        <v>0</v>
      </c>
      <c r="K126" s="177" t="s">
        <v>134</v>
      </c>
      <c r="L126" s="43"/>
      <c r="M126" s="182" t="s">
        <v>19</v>
      </c>
      <c r="N126" s="183" t="s">
        <v>43</v>
      </c>
      <c r="O126" s="83"/>
      <c r="P126" s="184">
        <f>O126*H126</f>
        <v>0</v>
      </c>
      <c r="Q126" s="184">
        <v>0</v>
      </c>
      <c r="R126" s="184">
        <f>Q126*H126</f>
        <v>0</v>
      </c>
      <c r="S126" s="184">
        <v>0</v>
      </c>
      <c r="T126" s="185">
        <f>S126*H126</f>
        <v>0</v>
      </c>
      <c r="U126" s="37"/>
      <c r="V126" s="37"/>
      <c r="W126" s="37"/>
      <c r="X126" s="37"/>
      <c r="Y126" s="37"/>
      <c r="Z126" s="37"/>
      <c r="AA126" s="37"/>
      <c r="AB126" s="37"/>
      <c r="AC126" s="37"/>
      <c r="AD126" s="37"/>
      <c r="AE126" s="37"/>
      <c r="AR126" s="186" t="s">
        <v>135</v>
      </c>
      <c r="AT126" s="186" t="s">
        <v>130</v>
      </c>
      <c r="AU126" s="186" t="s">
        <v>72</v>
      </c>
      <c r="AY126" s="16" t="s">
        <v>136</v>
      </c>
      <c r="BE126" s="187">
        <f>IF(N126="základní",J126,0)</f>
        <v>0</v>
      </c>
      <c r="BF126" s="187">
        <f>IF(N126="snížená",J126,0)</f>
        <v>0</v>
      </c>
      <c r="BG126" s="187">
        <f>IF(N126="zákl. přenesená",J126,0)</f>
        <v>0</v>
      </c>
      <c r="BH126" s="187">
        <f>IF(N126="sníž. přenesená",J126,0)</f>
        <v>0</v>
      </c>
      <c r="BI126" s="187">
        <f>IF(N126="nulová",J126,0)</f>
        <v>0</v>
      </c>
      <c r="BJ126" s="16" t="s">
        <v>80</v>
      </c>
      <c r="BK126" s="187">
        <f>ROUND(I126*H126,2)</f>
        <v>0</v>
      </c>
      <c r="BL126" s="16" t="s">
        <v>135</v>
      </c>
      <c r="BM126" s="186" t="s">
        <v>219</v>
      </c>
    </row>
    <row r="127" s="11" customFormat="1">
      <c r="A127" s="11"/>
      <c r="B127" s="199"/>
      <c r="C127" s="200"/>
      <c r="D127" s="190" t="s">
        <v>137</v>
      </c>
      <c r="E127" s="201" t="s">
        <v>19</v>
      </c>
      <c r="F127" s="202" t="s">
        <v>931</v>
      </c>
      <c r="G127" s="200"/>
      <c r="H127" s="203">
        <v>52.5</v>
      </c>
      <c r="I127" s="204"/>
      <c r="J127" s="200"/>
      <c r="K127" s="200"/>
      <c r="L127" s="205"/>
      <c r="M127" s="206"/>
      <c r="N127" s="207"/>
      <c r="O127" s="207"/>
      <c r="P127" s="207"/>
      <c r="Q127" s="207"/>
      <c r="R127" s="207"/>
      <c r="S127" s="207"/>
      <c r="T127" s="208"/>
      <c r="U127" s="11"/>
      <c r="V127" s="11"/>
      <c r="W127" s="11"/>
      <c r="X127" s="11"/>
      <c r="Y127" s="11"/>
      <c r="Z127" s="11"/>
      <c r="AA127" s="11"/>
      <c r="AB127" s="11"/>
      <c r="AC127" s="11"/>
      <c r="AD127" s="11"/>
      <c r="AE127" s="11"/>
      <c r="AT127" s="209" t="s">
        <v>137</v>
      </c>
      <c r="AU127" s="209" t="s">
        <v>72</v>
      </c>
      <c r="AV127" s="11" t="s">
        <v>82</v>
      </c>
      <c r="AW127" s="11" t="s">
        <v>33</v>
      </c>
      <c r="AX127" s="11" t="s">
        <v>72</v>
      </c>
      <c r="AY127" s="209" t="s">
        <v>136</v>
      </c>
    </row>
    <row r="128" s="12" customFormat="1">
      <c r="A128" s="12"/>
      <c r="B128" s="210"/>
      <c r="C128" s="211"/>
      <c r="D128" s="190" t="s">
        <v>137</v>
      </c>
      <c r="E128" s="212" t="s">
        <v>19</v>
      </c>
      <c r="F128" s="213" t="s">
        <v>140</v>
      </c>
      <c r="G128" s="211"/>
      <c r="H128" s="214">
        <v>52.5</v>
      </c>
      <c r="I128" s="215"/>
      <c r="J128" s="211"/>
      <c r="K128" s="211"/>
      <c r="L128" s="216"/>
      <c r="M128" s="217"/>
      <c r="N128" s="218"/>
      <c r="O128" s="218"/>
      <c r="P128" s="218"/>
      <c r="Q128" s="218"/>
      <c r="R128" s="218"/>
      <c r="S128" s="218"/>
      <c r="T128" s="219"/>
      <c r="U128" s="12"/>
      <c r="V128" s="12"/>
      <c r="W128" s="12"/>
      <c r="X128" s="12"/>
      <c r="Y128" s="12"/>
      <c r="Z128" s="12"/>
      <c r="AA128" s="12"/>
      <c r="AB128" s="12"/>
      <c r="AC128" s="12"/>
      <c r="AD128" s="12"/>
      <c r="AE128" s="12"/>
      <c r="AT128" s="220" t="s">
        <v>137</v>
      </c>
      <c r="AU128" s="220" t="s">
        <v>72</v>
      </c>
      <c r="AV128" s="12" t="s">
        <v>135</v>
      </c>
      <c r="AW128" s="12" t="s">
        <v>33</v>
      </c>
      <c r="AX128" s="12" t="s">
        <v>80</v>
      </c>
      <c r="AY128" s="220" t="s">
        <v>136</v>
      </c>
    </row>
    <row r="129" s="2" customFormat="1" ht="16.5" customHeight="1">
      <c r="A129" s="37"/>
      <c r="B129" s="38"/>
      <c r="C129" s="175" t="s">
        <v>177</v>
      </c>
      <c r="D129" s="175" t="s">
        <v>130</v>
      </c>
      <c r="E129" s="176" t="s">
        <v>473</v>
      </c>
      <c r="F129" s="177" t="s">
        <v>474</v>
      </c>
      <c r="G129" s="178" t="s">
        <v>237</v>
      </c>
      <c r="H129" s="179">
        <v>33.229999999999997</v>
      </c>
      <c r="I129" s="180"/>
      <c r="J129" s="181">
        <f>ROUND(I129*H129,2)</f>
        <v>0</v>
      </c>
      <c r="K129" s="177" t="s">
        <v>134</v>
      </c>
      <c r="L129" s="43"/>
      <c r="M129" s="182" t="s">
        <v>19</v>
      </c>
      <c r="N129" s="183" t="s">
        <v>43</v>
      </c>
      <c r="O129" s="83"/>
      <c r="P129" s="184">
        <f>O129*H129</f>
        <v>0</v>
      </c>
      <c r="Q129" s="184">
        <v>0</v>
      </c>
      <c r="R129" s="184">
        <f>Q129*H129</f>
        <v>0</v>
      </c>
      <c r="S129" s="184">
        <v>0</v>
      </c>
      <c r="T129" s="185">
        <f>S129*H129</f>
        <v>0</v>
      </c>
      <c r="U129" s="37"/>
      <c r="V129" s="37"/>
      <c r="W129" s="37"/>
      <c r="X129" s="37"/>
      <c r="Y129" s="37"/>
      <c r="Z129" s="37"/>
      <c r="AA129" s="37"/>
      <c r="AB129" s="37"/>
      <c r="AC129" s="37"/>
      <c r="AD129" s="37"/>
      <c r="AE129" s="37"/>
      <c r="AR129" s="186" t="s">
        <v>135</v>
      </c>
      <c r="AT129" s="186" t="s">
        <v>130</v>
      </c>
      <c r="AU129" s="186" t="s">
        <v>72</v>
      </c>
      <c r="AY129" s="16" t="s">
        <v>136</v>
      </c>
      <c r="BE129" s="187">
        <f>IF(N129="základní",J129,0)</f>
        <v>0</v>
      </c>
      <c r="BF129" s="187">
        <f>IF(N129="snížená",J129,0)</f>
        <v>0</v>
      </c>
      <c r="BG129" s="187">
        <f>IF(N129="zákl. přenesená",J129,0)</f>
        <v>0</v>
      </c>
      <c r="BH129" s="187">
        <f>IF(N129="sníž. přenesená",J129,0)</f>
        <v>0</v>
      </c>
      <c r="BI129" s="187">
        <f>IF(N129="nulová",J129,0)</f>
        <v>0</v>
      </c>
      <c r="BJ129" s="16" t="s">
        <v>80</v>
      </c>
      <c r="BK129" s="187">
        <f>ROUND(I129*H129,2)</f>
        <v>0</v>
      </c>
      <c r="BL129" s="16" t="s">
        <v>135</v>
      </c>
      <c r="BM129" s="186" t="s">
        <v>228</v>
      </c>
    </row>
    <row r="130" s="11" customFormat="1">
      <c r="A130" s="11"/>
      <c r="B130" s="199"/>
      <c r="C130" s="200"/>
      <c r="D130" s="190" t="s">
        <v>137</v>
      </c>
      <c r="E130" s="201" t="s">
        <v>19</v>
      </c>
      <c r="F130" s="202" t="s">
        <v>932</v>
      </c>
      <c r="G130" s="200"/>
      <c r="H130" s="203">
        <v>33.229999999999997</v>
      </c>
      <c r="I130" s="204"/>
      <c r="J130" s="200"/>
      <c r="K130" s="200"/>
      <c r="L130" s="205"/>
      <c r="M130" s="206"/>
      <c r="N130" s="207"/>
      <c r="O130" s="207"/>
      <c r="P130" s="207"/>
      <c r="Q130" s="207"/>
      <c r="R130" s="207"/>
      <c r="S130" s="207"/>
      <c r="T130" s="208"/>
      <c r="U130" s="11"/>
      <c r="V130" s="11"/>
      <c r="W130" s="11"/>
      <c r="X130" s="11"/>
      <c r="Y130" s="11"/>
      <c r="Z130" s="11"/>
      <c r="AA130" s="11"/>
      <c r="AB130" s="11"/>
      <c r="AC130" s="11"/>
      <c r="AD130" s="11"/>
      <c r="AE130" s="11"/>
      <c r="AT130" s="209" t="s">
        <v>137</v>
      </c>
      <c r="AU130" s="209" t="s">
        <v>72</v>
      </c>
      <c r="AV130" s="11" t="s">
        <v>82</v>
      </c>
      <c r="AW130" s="11" t="s">
        <v>33</v>
      </c>
      <c r="AX130" s="11" t="s">
        <v>72</v>
      </c>
      <c r="AY130" s="209" t="s">
        <v>136</v>
      </c>
    </row>
    <row r="131" s="12" customFormat="1">
      <c r="A131" s="12"/>
      <c r="B131" s="210"/>
      <c r="C131" s="211"/>
      <c r="D131" s="190" t="s">
        <v>137</v>
      </c>
      <c r="E131" s="212" t="s">
        <v>19</v>
      </c>
      <c r="F131" s="213" t="s">
        <v>140</v>
      </c>
      <c r="G131" s="211"/>
      <c r="H131" s="214">
        <v>33.229999999999997</v>
      </c>
      <c r="I131" s="215"/>
      <c r="J131" s="211"/>
      <c r="K131" s="211"/>
      <c r="L131" s="216"/>
      <c r="M131" s="217"/>
      <c r="N131" s="218"/>
      <c r="O131" s="218"/>
      <c r="P131" s="218"/>
      <c r="Q131" s="218"/>
      <c r="R131" s="218"/>
      <c r="S131" s="218"/>
      <c r="T131" s="219"/>
      <c r="U131" s="12"/>
      <c r="V131" s="12"/>
      <c r="W131" s="12"/>
      <c r="X131" s="12"/>
      <c r="Y131" s="12"/>
      <c r="Z131" s="12"/>
      <c r="AA131" s="12"/>
      <c r="AB131" s="12"/>
      <c r="AC131" s="12"/>
      <c r="AD131" s="12"/>
      <c r="AE131" s="12"/>
      <c r="AT131" s="220" t="s">
        <v>137</v>
      </c>
      <c r="AU131" s="220" t="s">
        <v>72</v>
      </c>
      <c r="AV131" s="12" t="s">
        <v>135</v>
      </c>
      <c r="AW131" s="12" t="s">
        <v>33</v>
      </c>
      <c r="AX131" s="12" t="s">
        <v>80</v>
      </c>
      <c r="AY131" s="220" t="s">
        <v>136</v>
      </c>
    </row>
    <row r="132" s="2" customFormat="1" ht="16.5" customHeight="1">
      <c r="A132" s="37"/>
      <c r="B132" s="38"/>
      <c r="C132" s="175" t="s">
        <v>234</v>
      </c>
      <c r="D132" s="175" t="s">
        <v>130</v>
      </c>
      <c r="E132" s="176" t="s">
        <v>933</v>
      </c>
      <c r="F132" s="177" t="s">
        <v>934</v>
      </c>
      <c r="G132" s="178" t="s">
        <v>133</v>
      </c>
      <c r="H132" s="179">
        <v>2</v>
      </c>
      <c r="I132" s="180"/>
      <c r="J132" s="181">
        <f>ROUND(I132*H132,2)</f>
        <v>0</v>
      </c>
      <c r="K132" s="177" t="s">
        <v>134</v>
      </c>
      <c r="L132" s="43"/>
      <c r="M132" s="182" t="s">
        <v>19</v>
      </c>
      <c r="N132" s="183" t="s">
        <v>43</v>
      </c>
      <c r="O132" s="83"/>
      <c r="P132" s="184">
        <f>O132*H132</f>
        <v>0</v>
      </c>
      <c r="Q132" s="184">
        <v>0</v>
      </c>
      <c r="R132" s="184">
        <f>Q132*H132</f>
        <v>0</v>
      </c>
      <c r="S132" s="184">
        <v>0</v>
      </c>
      <c r="T132" s="185">
        <f>S132*H132</f>
        <v>0</v>
      </c>
      <c r="U132" s="37"/>
      <c r="V132" s="37"/>
      <c r="W132" s="37"/>
      <c r="X132" s="37"/>
      <c r="Y132" s="37"/>
      <c r="Z132" s="37"/>
      <c r="AA132" s="37"/>
      <c r="AB132" s="37"/>
      <c r="AC132" s="37"/>
      <c r="AD132" s="37"/>
      <c r="AE132" s="37"/>
      <c r="AR132" s="186" t="s">
        <v>135</v>
      </c>
      <c r="AT132" s="186" t="s">
        <v>130</v>
      </c>
      <c r="AU132" s="186" t="s">
        <v>72</v>
      </c>
      <c r="AY132" s="16" t="s">
        <v>136</v>
      </c>
      <c r="BE132" s="187">
        <f>IF(N132="základní",J132,0)</f>
        <v>0</v>
      </c>
      <c r="BF132" s="187">
        <f>IF(N132="snížená",J132,0)</f>
        <v>0</v>
      </c>
      <c r="BG132" s="187">
        <f>IF(N132="zákl. přenesená",J132,0)</f>
        <v>0</v>
      </c>
      <c r="BH132" s="187">
        <f>IF(N132="sníž. přenesená",J132,0)</f>
        <v>0</v>
      </c>
      <c r="BI132" s="187">
        <f>IF(N132="nulová",J132,0)</f>
        <v>0</v>
      </c>
      <c r="BJ132" s="16" t="s">
        <v>80</v>
      </c>
      <c r="BK132" s="187">
        <f>ROUND(I132*H132,2)</f>
        <v>0</v>
      </c>
      <c r="BL132" s="16" t="s">
        <v>135</v>
      </c>
      <c r="BM132" s="186" t="s">
        <v>232</v>
      </c>
    </row>
    <row r="133" s="11" customFormat="1">
      <c r="A133" s="11"/>
      <c r="B133" s="199"/>
      <c r="C133" s="200"/>
      <c r="D133" s="190" t="s">
        <v>137</v>
      </c>
      <c r="E133" s="201" t="s">
        <v>19</v>
      </c>
      <c r="F133" s="202" t="s">
        <v>935</v>
      </c>
      <c r="G133" s="200"/>
      <c r="H133" s="203">
        <v>2</v>
      </c>
      <c r="I133" s="204"/>
      <c r="J133" s="200"/>
      <c r="K133" s="200"/>
      <c r="L133" s="205"/>
      <c r="M133" s="206"/>
      <c r="N133" s="207"/>
      <c r="O133" s="207"/>
      <c r="P133" s="207"/>
      <c r="Q133" s="207"/>
      <c r="R133" s="207"/>
      <c r="S133" s="207"/>
      <c r="T133" s="208"/>
      <c r="U133" s="11"/>
      <c r="V133" s="11"/>
      <c r="W133" s="11"/>
      <c r="X133" s="11"/>
      <c r="Y133" s="11"/>
      <c r="Z133" s="11"/>
      <c r="AA133" s="11"/>
      <c r="AB133" s="11"/>
      <c r="AC133" s="11"/>
      <c r="AD133" s="11"/>
      <c r="AE133" s="11"/>
      <c r="AT133" s="209" t="s">
        <v>137</v>
      </c>
      <c r="AU133" s="209" t="s">
        <v>72</v>
      </c>
      <c r="AV133" s="11" t="s">
        <v>82</v>
      </c>
      <c r="AW133" s="11" t="s">
        <v>33</v>
      </c>
      <c r="AX133" s="11" t="s">
        <v>72</v>
      </c>
      <c r="AY133" s="209" t="s">
        <v>136</v>
      </c>
    </row>
    <row r="134" s="12" customFormat="1">
      <c r="A134" s="12"/>
      <c r="B134" s="210"/>
      <c r="C134" s="211"/>
      <c r="D134" s="190" t="s">
        <v>137</v>
      </c>
      <c r="E134" s="212" t="s">
        <v>19</v>
      </c>
      <c r="F134" s="213" t="s">
        <v>140</v>
      </c>
      <c r="G134" s="211"/>
      <c r="H134" s="214">
        <v>2</v>
      </c>
      <c r="I134" s="215"/>
      <c r="J134" s="211"/>
      <c r="K134" s="211"/>
      <c r="L134" s="216"/>
      <c r="M134" s="217"/>
      <c r="N134" s="218"/>
      <c r="O134" s="218"/>
      <c r="P134" s="218"/>
      <c r="Q134" s="218"/>
      <c r="R134" s="218"/>
      <c r="S134" s="218"/>
      <c r="T134" s="219"/>
      <c r="U134" s="12"/>
      <c r="V134" s="12"/>
      <c r="W134" s="12"/>
      <c r="X134" s="12"/>
      <c r="Y134" s="12"/>
      <c r="Z134" s="12"/>
      <c r="AA134" s="12"/>
      <c r="AB134" s="12"/>
      <c r="AC134" s="12"/>
      <c r="AD134" s="12"/>
      <c r="AE134" s="12"/>
      <c r="AT134" s="220" t="s">
        <v>137</v>
      </c>
      <c r="AU134" s="220" t="s">
        <v>72</v>
      </c>
      <c r="AV134" s="12" t="s">
        <v>135</v>
      </c>
      <c r="AW134" s="12" t="s">
        <v>33</v>
      </c>
      <c r="AX134" s="12" t="s">
        <v>80</v>
      </c>
      <c r="AY134" s="220" t="s">
        <v>136</v>
      </c>
    </row>
    <row r="135" s="2" customFormat="1" ht="16.5" customHeight="1">
      <c r="A135" s="37"/>
      <c r="B135" s="38"/>
      <c r="C135" s="175" t="s">
        <v>183</v>
      </c>
      <c r="D135" s="175" t="s">
        <v>130</v>
      </c>
      <c r="E135" s="176" t="s">
        <v>586</v>
      </c>
      <c r="F135" s="177" t="s">
        <v>587</v>
      </c>
      <c r="G135" s="178" t="s">
        <v>182</v>
      </c>
      <c r="H135" s="179">
        <v>0.02</v>
      </c>
      <c r="I135" s="180"/>
      <c r="J135" s="181">
        <f>ROUND(I135*H135,2)</f>
        <v>0</v>
      </c>
      <c r="K135" s="177" t="s">
        <v>134</v>
      </c>
      <c r="L135" s="43"/>
      <c r="M135" s="182" t="s">
        <v>19</v>
      </c>
      <c r="N135" s="183" t="s">
        <v>43</v>
      </c>
      <c r="O135" s="83"/>
      <c r="P135" s="184">
        <f>O135*H135</f>
        <v>0</v>
      </c>
      <c r="Q135" s="184">
        <v>0</v>
      </c>
      <c r="R135" s="184">
        <f>Q135*H135</f>
        <v>0</v>
      </c>
      <c r="S135" s="184">
        <v>0</v>
      </c>
      <c r="T135" s="185">
        <f>S135*H135</f>
        <v>0</v>
      </c>
      <c r="U135" s="37"/>
      <c r="V135" s="37"/>
      <c r="W135" s="37"/>
      <c r="X135" s="37"/>
      <c r="Y135" s="37"/>
      <c r="Z135" s="37"/>
      <c r="AA135" s="37"/>
      <c r="AB135" s="37"/>
      <c r="AC135" s="37"/>
      <c r="AD135" s="37"/>
      <c r="AE135" s="37"/>
      <c r="AR135" s="186" t="s">
        <v>135</v>
      </c>
      <c r="AT135" s="186" t="s">
        <v>130</v>
      </c>
      <c r="AU135" s="186" t="s">
        <v>72</v>
      </c>
      <c r="AY135" s="16" t="s">
        <v>136</v>
      </c>
      <c r="BE135" s="187">
        <f>IF(N135="základní",J135,0)</f>
        <v>0</v>
      </c>
      <c r="BF135" s="187">
        <f>IF(N135="snížená",J135,0)</f>
        <v>0</v>
      </c>
      <c r="BG135" s="187">
        <f>IF(N135="zákl. přenesená",J135,0)</f>
        <v>0</v>
      </c>
      <c r="BH135" s="187">
        <f>IF(N135="sníž. přenesená",J135,0)</f>
        <v>0</v>
      </c>
      <c r="BI135" s="187">
        <f>IF(N135="nulová",J135,0)</f>
        <v>0</v>
      </c>
      <c r="BJ135" s="16" t="s">
        <v>80</v>
      </c>
      <c r="BK135" s="187">
        <f>ROUND(I135*H135,2)</f>
        <v>0</v>
      </c>
      <c r="BL135" s="16" t="s">
        <v>135</v>
      </c>
      <c r="BM135" s="186" t="s">
        <v>238</v>
      </c>
    </row>
    <row r="136" s="11" customFormat="1">
      <c r="A136" s="11"/>
      <c r="B136" s="199"/>
      <c r="C136" s="200"/>
      <c r="D136" s="190" t="s">
        <v>137</v>
      </c>
      <c r="E136" s="201" t="s">
        <v>19</v>
      </c>
      <c r="F136" s="202" t="s">
        <v>936</v>
      </c>
      <c r="G136" s="200"/>
      <c r="H136" s="203">
        <v>0.02</v>
      </c>
      <c r="I136" s="204"/>
      <c r="J136" s="200"/>
      <c r="K136" s="200"/>
      <c r="L136" s="205"/>
      <c r="M136" s="206"/>
      <c r="N136" s="207"/>
      <c r="O136" s="207"/>
      <c r="P136" s="207"/>
      <c r="Q136" s="207"/>
      <c r="R136" s="207"/>
      <c r="S136" s="207"/>
      <c r="T136" s="208"/>
      <c r="U136" s="11"/>
      <c r="V136" s="11"/>
      <c r="W136" s="11"/>
      <c r="X136" s="11"/>
      <c r="Y136" s="11"/>
      <c r="Z136" s="11"/>
      <c r="AA136" s="11"/>
      <c r="AB136" s="11"/>
      <c r="AC136" s="11"/>
      <c r="AD136" s="11"/>
      <c r="AE136" s="11"/>
      <c r="AT136" s="209" t="s">
        <v>137</v>
      </c>
      <c r="AU136" s="209" t="s">
        <v>72</v>
      </c>
      <c r="AV136" s="11" t="s">
        <v>82</v>
      </c>
      <c r="AW136" s="11" t="s">
        <v>33</v>
      </c>
      <c r="AX136" s="11" t="s">
        <v>72</v>
      </c>
      <c r="AY136" s="209" t="s">
        <v>136</v>
      </c>
    </row>
    <row r="137" s="12" customFormat="1">
      <c r="A137" s="12"/>
      <c r="B137" s="210"/>
      <c r="C137" s="211"/>
      <c r="D137" s="190" t="s">
        <v>137</v>
      </c>
      <c r="E137" s="212" t="s">
        <v>19</v>
      </c>
      <c r="F137" s="213" t="s">
        <v>140</v>
      </c>
      <c r="G137" s="211"/>
      <c r="H137" s="214">
        <v>0.02</v>
      </c>
      <c r="I137" s="215"/>
      <c r="J137" s="211"/>
      <c r="K137" s="211"/>
      <c r="L137" s="216"/>
      <c r="M137" s="217"/>
      <c r="N137" s="218"/>
      <c r="O137" s="218"/>
      <c r="P137" s="218"/>
      <c r="Q137" s="218"/>
      <c r="R137" s="218"/>
      <c r="S137" s="218"/>
      <c r="T137" s="219"/>
      <c r="U137" s="12"/>
      <c r="V137" s="12"/>
      <c r="W137" s="12"/>
      <c r="X137" s="12"/>
      <c r="Y137" s="12"/>
      <c r="Z137" s="12"/>
      <c r="AA137" s="12"/>
      <c r="AB137" s="12"/>
      <c r="AC137" s="12"/>
      <c r="AD137" s="12"/>
      <c r="AE137" s="12"/>
      <c r="AT137" s="220" t="s">
        <v>137</v>
      </c>
      <c r="AU137" s="220" t="s">
        <v>72</v>
      </c>
      <c r="AV137" s="12" t="s">
        <v>135</v>
      </c>
      <c r="AW137" s="12" t="s">
        <v>33</v>
      </c>
      <c r="AX137" s="12" t="s">
        <v>80</v>
      </c>
      <c r="AY137" s="220" t="s">
        <v>136</v>
      </c>
    </row>
    <row r="138" s="2" customFormat="1" ht="16.5" customHeight="1">
      <c r="A138" s="37"/>
      <c r="B138" s="38"/>
      <c r="C138" s="175" t="s">
        <v>7</v>
      </c>
      <c r="D138" s="175" t="s">
        <v>130</v>
      </c>
      <c r="E138" s="176" t="s">
        <v>937</v>
      </c>
      <c r="F138" s="177" t="s">
        <v>938</v>
      </c>
      <c r="G138" s="178" t="s">
        <v>237</v>
      </c>
      <c r="H138" s="179">
        <v>48.200000000000003</v>
      </c>
      <c r="I138" s="180"/>
      <c r="J138" s="181">
        <f>ROUND(I138*H138,2)</f>
        <v>0</v>
      </c>
      <c r="K138" s="177" t="s">
        <v>134</v>
      </c>
      <c r="L138" s="43"/>
      <c r="M138" s="182" t="s">
        <v>19</v>
      </c>
      <c r="N138" s="183" t="s">
        <v>43</v>
      </c>
      <c r="O138" s="83"/>
      <c r="P138" s="184">
        <f>O138*H138</f>
        <v>0</v>
      </c>
      <c r="Q138" s="184">
        <v>0</v>
      </c>
      <c r="R138" s="184">
        <f>Q138*H138</f>
        <v>0</v>
      </c>
      <c r="S138" s="184">
        <v>0</v>
      </c>
      <c r="T138" s="185">
        <f>S138*H138</f>
        <v>0</v>
      </c>
      <c r="U138" s="37"/>
      <c r="V138" s="37"/>
      <c r="W138" s="37"/>
      <c r="X138" s="37"/>
      <c r="Y138" s="37"/>
      <c r="Z138" s="37"/>
      <c r="AA138" s="37"/>
      <c r="AB138" s="37"/>
      <c r="AC138" s="37"/>
      <c r="AD138" s="37"/>
      <c r="AE138" s="37"/>
      <c r="AR138" s="186" t="s">
        <v>135</v>
      </c>
      <c r="AT138" s="186" t="s">
        <v>130</v>
      </c>
      <c r="AU138" s="186" t="s">
        <v>72</v>
      </c>
      <c r="AY138" s="16" t="s">
        <v>136</v>
      </c>
      <c r="BE138" s="187">
        <f>IF(N138="základní",J138,0)</f>
        <v>0</v>
      </c>
      <c r="BF138" s="187">
        <f>IF(N138="snížená",J138,0)</f>
        <v>0</v>
      </c>
      <c r="BG138" s="187">
        <f>IF(N138="zákl. přenesená",J138,0)</f>
        <v>0</v>
      </c>
      <c r="BH138" s="187">
        <f>IF(N138="sníž. přenesená",J138,0)</f>
        <v>0</v>
      </c>
      <c r="BI138" s="187">
        <f>IF(N138="nulová",J138,0)</f>
        <v>0</v>
      </c>
      <c r="BJ138" s="16" t="s">
        <v>80</v>
      </c>
      <c r="BK138" s="187">
        <f>ROUND(I138*H138,2)</f>
        <v>0</v>
      </c>
      <c r="BL138" s="16" t="s">
        <v>135</v>
      </c>
      <c r="BM138" s="186" t="s">
        <v>244</v>
      </c>
    </row>
    <row r="139" s="11" customFormat="1">
      <c r="A139" s="11"/>
      <c r="B139" s="199"/>
      <c r="C139" s="200"/>
      <c r="D139" s="190" t="s">
        <v>137</v>
      </c>
      <c r="E139" s="201" t="s">
        <v>19</v>
      </c>
      <c r="F139" s="202" t="s">
        <v>939</v>
      </c>
      <c r="G139" s="200"/>
      <c r="H139" s="203">
        <v>48.200000000000003</v>
      </c>
      <c r="I139" s="204"/>
      <c r="J139" s="200"/>
      <c r="K139" s="200"/>
      <c r="L139" s="205"/>
      <c r="M139" s="206"/>
      <c r="N139" s="207"/>
      <c r="O139" s="207"/>
      <c r="P139" s="207"/>
      <c r="Q139" s="207"/>
      <c r="R139" s="207"/>
      <c r="S139" s="207"/>
      <c r="T139" s="208"/>
      <c r="U139" s="11"/>
      <c r="V139" s="11"/>
      <c r="W139" s="11"/>
      <c r="X139" s="11"/>
      <c r="Y139" s="11"/>
      <c r="Z139" s="11"/>
      <c r="AA139" s="11"/>
      <c r="AB139" s="11"/>
      <c r="AC139" s="11"/>
      <c r="AD139" s="11"/>
      <c r="AE139" s="11"/>
      <c r="AT139" s="209" t="s">
        <v>137</v>
      </c>
      <c r="AU139" s="209" t="s">
        <v>72</v>
      </c>
      <c r="AV139" s="11" t="s">
        <v>82</v>
      </c>
      <c r="AW139" s="11" t="s">
        <v>33</v>
      </c>
      <c r="AX139" s="11" t="s">
        <v>72</v>
      </c>
      <c r="AY139" s="209" t="s">
        <v>136</v>
      </c>
    </row>
    <row r="140" s="12" customFormat="1">
      <c r="A140" s="12"/>
      <c r="B140" s="210"/>
      <c r="C140" s="211"/>
      <c r="D140" s="190" t="s">
        <v>137</v>
      </c>
      <c r="E140" s="212" t="s">
        <v>19</v>
      </c>
      <c r="F140" s="213" t="s">
        <v>140</v>
      </c>
      <c r="G140" s="211"/>
      <c r="H140" s="214">
        <v>48.200000000000003</v>
      </c>
      <c r="I140" s="215"/>
      <c r="J140" s="211"/>
      <c r="K140" s="211"/>
      <c r="L140" s="216"/>
      <c r="M140" s="217"/>
      <c r="N140" s="218"/>
      <c r="O140" s="218"/>
      <c r="P140" s="218"/>
      <c r="Q140" s="218"/>
      <c r="R140" s="218"/>
      <c r="S140" s="218"/>
      <c r="T140" s="219"/>
      <c r="U140" s="12"/>
      <c r="V140" s="12"/>
      <c r="W140" s="12"/>
      <c r="X140" s="12"/>
      <c r="Y140" s="12"/>
      <c r="Z140" s="12"/>
      <c r="AA140" s="12"/>
      <c r="AB140" s="12"/>
      <c r="AC140" s="12"/>
      <c r="AD140" s="12"/>
      <c r="AE140" s="12"/>
      <c r="AT140" s="220" t="s">
        <v>137</v>
      </c>
      <c r="AU140" s="220" t="s">
        <v>72</v>
      </c>
      <c r="AV140" s="12" t="s">
        <v>135</v>
      </c>
      <c r="AW140" s="12" t="s">
        <v>33</v>
      </c>
      <c r="AX140" s="12" t="s">
        <v>80</v>
      </c>
      <c r="AY140" s="220" t="s">
        <v>136</v>
      </c>
    </row>
    <row r="141" s="2" customFormat="1" ht="16.5" customHeight="1">
      <c r="A141" s="37"/>
      <c r="B141" s="38"/>
      <c r="C141" s="175" t="s">
        <v>188</v>
      </c>
      <c r="D141" s="175" t="s">
        <v>130</v>
      </c>
      <c r="E141" s="176" t="s">
        <v>225</v>
      </c>
      <c r="F141" s="177" t="s">
        <v>226</v>
      </c>
      <c r="G141" s="178" t="s">
        <v>227</v>
      </c>
      <c r="H141" s="179">
        <v>2.04</v>
      </c>
      <c r="I141" s="180"/>
      <c r="J141" s="181">
        <f>ROUND(I141*H141,2)</f>
        <v>0</v>
      </c>
      <c r="K141" s="177" t="s">
        <v>134</v>
      </c>
      <c r="L141" s="43"/>
      <c r="M141" s="182" t="s">
        <v>19</v>
      </c>
      <c r="N141" s="183" t="s">
        <v>43</v>
      </c>
      <c r="O141" s="83"/>
      <c r="P141" s="184">
        <f>O141*H141</f>
        <v>0</v>
      </c>
      <c r="Q141" s="184">
        <v>0</v>
      </c>
      <c r="R141" s="184">
        <f>Q141*H141</f>
        <v>0</v>
      </c>
      <c r="S141" s="184">
        <v>0</v>
      </c>
      <c r="T141" s="185">
        <f>S141*H141</f>
        <v>0</v>
      </c>
      <c r="U141" s="37"/>
      <c r="V141" s="37"/>
      <c r="W141" s="37"/>
      <c r="X141" s="37"/>
      <c r="Y141" s="37"/>
      <c r="Z141" s="37"/>
      <c r="AA141" s="37"/>
      <c r="AB141" s="37"/>
      <c r="AC141" s="37"/>
      <c r="AD141" s="37"/>
      <c r="AE141" s="37"/>
      <c r="AR141" s="186" t="s">
        <v>135</v>
      </c>
      <c r="AT141" s="186" t="s">
        <v>130</v>
      </c>
      <c r="AU141" s="186" t="s">
        <v>72</v>
      </c>
      <c r="AY141" s="16" t="s">
        <v>136</v>
      </c>
      <c r="BE141" s="187">
        <f>IF(N141="základní",J141,0)</f>
        <v>0</v>
      </c>
      <c r="BF141" s="187">
        <f>IF(N141="snížená",J141,0)</f>
        <v>0</v>
      </c>
      <c r="BG141" s="187">
        <f>IF(N141="zákl. přenesená",J141,0)</f>
        <v>0</v>
      </c>
      <c r="BH141" s="187">
        <f>IF(N141="sníž. přenesená",J141,0)</f>
        <v>0</v>
      </c>
      <c r="BI141" s="187">
        <f>IF(N141="nulová",J141,0)</f>
        <v>0</v>
      </c>
      <c r="BJ141" s="16" t="s">
        <v>80</v>
      </c>
      <c r="BK141" s="187">
        <f>ROUND(I141*H141,2)</f>
        <v>0</v>
      </c>
      <c r="BL141" s="16" t="s">
        <v>135</v>
      </c>
      <c r="BM141" s="186" t="s">
        <v>249</v>
      </c>
    </row>
    <row r="142" s="11" customFormat="1">
      <c r="A142" s="11"/>
      <c r="B142" s="199"/>
      <c r="C142" s="200"/>
      <c r="D142" s="190" t="s">
        <v>137</v>
      </c>
      <c r="E142" s="201" t="s">
        <v>19</v>
      </c>
      <c r="F142" s="202" t="s">
        <v>940</v>
      </c>
      <c r="G142" s="200"/>
      <c r="H142" s="203">
        <v>2.04</v>
      </c>
      <c r="I142" s="204"/>
      <c r="J142" s="200"/>
      <c r="K142" s="200"/>
      <c r="L142" s="205"/>
      <c r="M142" s="206"/>
      <c r="N142" s="207"/>
      <c r="O142" s="207"/>
      <c r="P142" s="207"/>
      <c r="Q142" s="207"/>
      <c r="R142" s="207"/>
      <c r="S142" s="207"/>
      <c r="T142" s="208"/>
      <c r="U142" s="11"/>
      <c r="V142" s="11"/>
      <c r="W142" s="11"/>
      <c r="X142" s="11"/>
      <c r="Y142" s="11"/>
      <c r="Z142" s="11"/>
      <c r="AA142" s="11"/>
      <c r="AB142" s="11"/>
      <c r="AC142" s="11"/>
      <c r="AD142" s="11"/>
      <c r="AE142" s="11"/>
      <c r="AT142" s="209" t="s">
        <v>137</v>
      </c>
      <c r="AU142" s="209" t="s">
        <v>72</v>
      </c>
      <c r="AV142" s="11" t="s">
        <v>82</v>
      </c>
      <c r="AW142" s="11" t="s">
        <v>33</v>
      </c>
      <c r="AX142" s="11" t="s">
        <v>72</v>
      </c>
      <c r="AY142" s="209" t="s">
        <v>136</v>
      </c>
    </row>
    <row r="143" s="12" customFormat="1">
      <c r="A143" s="12"/>
      <c r="B143" s="210"/>
      <c r="C143" s="211"/>
      <c r="D143" s="190" t="s">
        <v>137</v>
      </c>
      <c r="E143" s="212" t="s">
        <v>19</v>
      </c>
      <c r="F143" s="213" t="s">
        <v>140</v>
      </c>
      <c r="G143" s="211"/>
      <c r="H143" s="214">
        <v>2.04</v>
      </c>
      <c r="I143" s="215"/>
      <c r="J143" s="211"/>
      <c r="K143" s="211"/>
      <c r="L143" s="216"/>
      <c r="M143" s="217"/>
      <c r="N143" s="218"/>
      <c r="O143" s="218"/>
      <c r="P143" s="218"/>
      <c r="Q143" s="218"/>
      <c r="R143" s="218"/>
      <c r="S143" s="218"/>
      <c r="T143" s="219"/>
      <c r="U143" s="12"/>
      <c r="V143" s="12"/>
      <c r="W143" s="12"/>
      <c r="X143" s="12"/>
      <c r="Y143" s="12"/>
      <c r="Z143" s="12"/>
      <c r="AA143" s="12"/>
      <c r="AB143" s="12"/>
      <c r="AC143" s="12"/>
      <c r="AD143" s="12"/>
      <c r="AE143" s="12"/>
      <c r="AT143" s="220" t="s">
        <v>137</v>
      </c>
      <c r="AU143" s="220" t="s">
        <v>72</v>
      </c>
      <c r="AV143" s="12" t="s">
        <v>135</v>
      </c>
      <c r="AW143" s="12" t="s">
        <v>33</v>
      </c>
      <c r="AX143" s="12" t="s">
        <v>80</v>
      </c>
      <c r="AY143" s="220" t="s">
        <v>136</v>
      </c>
    </row>
    <row r="144" s="2" customFormat="1" ht="16.5" customHeight="1">
      <c r="A144" s="37"/>
      <c r="B144" s="38"/>
      <c r="C144" s="175" t="s">
        <v>255</v>
      </c>
      <c r="D144" s="175" t="s">
        <v>130</v>
      </c>
      <c r="E144" s="176" t="s">
        <v>470</v>
      </c>
      <c r="F144" s="177" t="s">
        <v>471</v>
      </c>
      <c r="G144" s="178" t="s">
        <v>227</v>
      </c>
      <c r="H144" s="179">
        <v>6</v>
      </c>
      <c r="I144" s="180"/>
      <c r="J144" s="181">
        <f>ROUND(I144*H144,2)</f>
        <v>0</v>
      </c>
      <c r="K144" s="177" t="s">
        <v>134</v>
      </c>
      <c r="L144" s="43"/>
      <c r="M144" s="182" t="s">
        <v>19</v>
      </c>
      <c r="N144" s="183" t="s">
        <v>43</v>
      </c>
      <c r="O144" s="83"/>
      <c r="P144" s="184">
        <f>O144*H144</f>
        <v>0</v>
      </c>
      <c r="Q144" s="184">
        <v>0</v>
      </c>
      <c r="R144" s="184">
        <f>Q144*H144</f>
        <v>0</v>
      </c>
      <c r="S144" s="184">
        <v>0</v>
      </c>
      <c r="T144" s="185">
        <f>S144*H144</f>
        <v>0</v>
      </c>
      <c r="U144" s="37"/>
      <c r="V144" s="37"/>
      <c r="W144" s="37"/>
      <c r="X144" s="37"/>
      <c r="Y144" s="37"/>
      <c r="Z144" s="37"/>
      <c r="AA144" s="37"/>
      <c r="AB144" s="37"/>
      <c r="AC144" s="37"/>
      <c r="AD144" s="37"/>
      <c r="AE144" s="37"/>
      <c r="AR144" s="186" t="s">
        <v>135</v>
      </c>
      <c r="AT144" s="186" t="s">
        <v>130</v>
      </c>
      <c r="AU144" s="186" t="s">
        <v>72</v>
      </c>
      <c r="AY144" s="16" t="s">
        <v>136</v>
      </c>
      <c r="BE144" s="187">
        <f>IF(N144="základní",J144,0)</f>
        <v>0</v>
      </c>
      <c r="BF144" s="187">
        <f>IF(N144="snížená",J144,0)</f>
        <v>0</v>
      </c>
      <c r="BG144" s="187">
        <f>IF(N144="zákl. přenesená",J144,0)</f>
        <v>0</v>
      </c>
      <c r="BH144" s="187">
        <f>IF(N144="sníž. přenesená",J144,0)</f>
        <v>0</v>
      </c>
      <c r="BI144" s="187">
        <f>IF(N144="nulová",J144,0)</f>
        <v>0</v>
      </c>
      <c r="BJ144" s="16" t="s">
        <v>80</v>
      </c>
      <c r="BK144" s="187">
        <f>ROUND(I144*H144,2)</f>
        <v>0</v>
      </c>
      <c r="BL144" s="16" t="s">
        <v>135</v>
      </c>
      <c r="BM144" s="186" t="s">
        <v>253</v>
      </c>
    </row>
    <row r="145" s="11" customFormat="1">
      <c r="A145" s="11"/>
      <c r="B145" s="199"/>
      <c r="C145" s="200"/>
      <c r="D145" s="190" t="s">
        <v>137</v>
      </c>
      <c r="E145" s="201" t="s">
        <v>19</v>
      </c>
      <c r="F145" s="202" t="s">
        <v>941</v>
      </c>
      <c r="G145" s="200"/>
      <c r="H145" s="203">
        <v>6</v>
      </c>
      <c r="I145" s="204"/>
      <c r="J145" s="200"/>
      <c r="K145" s="200"/>
      <c r="L145" s="205"/>
      <c r="M145" s="206"/>
      <c r="N145" s="207"/>
      <c r="O145" s="207"/>
      <c r="P145" s="207"/>
      <c r="Q145" s="207"/>
      <c r="R145" s="207"/>
      <c r="S145" s="207"/>
      <c r="T145" s="208"/>
      <c r="U145" s="11"/>
      <c r="V145" s="11"/>
      <c r="W145" s="11"/>
      <c r="X145" s="11"/>
      <c r="Y145" s="11"/>
      <c r="Z145" s="11"/>
      <c r="AA145" s="11"/>
      <c r="AB145" s="11"/>
      <c r="AC145" s="11"/>
      <c r="AD145" s="11"/>
      <c r="AE145" s="11"/>
      <c r="AT145" s="209" t="s">
        <v>137</v>
      </c>
      <c r="AU145" s="209" t="s">
        <v>72</v>
      </c>
      <c r="AV145" s="11" t="s">
        <v>82</v>
      </c>
      <c r="AW145" s="11" t="s">
        <v>33</v>
      </c>
      <c r="AX145" s="11" t="s">
        <v>72</v>
      </c>
      <c r="AY145" s="209" t="s">
        <v>136</v>
      </c>
    </row>
    <row r="146" s="12" customFormat="1">
      <c r="A146" s="12"/>
      <c r="B146" s="210"/>
      <c r="C146" s="211"/>
      <c r="D146" s="190" t="s">
        <v>137</v>
      </c>
      <c r="E146" s="212" t="s">
        <v>19</v>
      </c>
      <c r="F146" s="213" t="s">
        <v>140</v>
      </c>
      <c r="G146" s="211"/>
      <c r="H146" s="214">
        <v>6</v>
      </c>
      <c r="I146" s="215"/>
      <c r="J146" s="211"/>
      <c r="K146" s="211"/>
      <c r="L146" s="216"/>
      <c r="M146" s="217"/>
      <c r="N146" s="218"/>
      <c r="O146" s="218"/>
      <c r="P146" s="218"/>
      <c r="Q146" s="218"/>
      <c r="R146" s="218"/>
      <c r="S146" s="218"/>
      <c r="T146" s="219"/>
      <c r="U146" s="12"/>
      <c r="V146" s="12"/>
      <c r="W146" s="12"/>
      <c r="X146" s="12"/>
      <c r="Y146" s="12"/>
      <c r="Z146" s="12"/>
      <c r="AA146" s="12"/>
      <c r="AB146" s="12"/>
      <c r="AC146" s="12"/>
      <c r="AD146" s="12"/>
      <c r="AE146" s="12"/>
      <c r="AT146" s="220" t="s">
        <v>137</v>
      </c>
      <c r="AU146" s="220" t="s">
        <v>72</v>
      </c>
      <c r="AV146" s="12" t="s">
        <v>135</v>
      </c>
      <c r="AW146" s="12" t="s">
        <v>33</v>
      </c>
      <c r="AX146" s="12" t="s">
        <v>80</v>
      </c>
      <c r="AY146" s="220" t="s">
        <v>136</v>
      </c>
    </row>
    <row r="147" s="2" customFormat="1" ht="16.5" customHeight="1">
      <c r="A147" s="37"/>
      <c r="B147" s="38"/>
      <c r="C147" s="221" t="s">
        <v>196</v>
      </c>
      <c r="D147" s="221" t="s">
        <v>272</v>
      </c>
      <c r="E147" s="222" t="s">
        <v>273</v>
      </c>
      <c r="F147" s="223" t="s">
        <v>274</v>
      </c>
      <c r="G147" s="224" t="s">
        <v>149</v>
      </c>
      <c r="H147" s="225">
        <v>148.107</v>
      </c>
      <c r="I147" s="226"/>
      <c r="J147" s="227">
        <f>ROUND(I147*H147,2)</f>
        <v>0</v>
      </c>
      <c r="K147" s="223" t="s">
        <v>134</v>
      </c>
      <c r="L147" s="228"/>
      <c r="M147" s="229" t="s">
        <v>19</v>
      </c>
      <c r="N147" s="230" t="s">
        <v>43</v>
      </c>
      <c r="O147" s="83"/>
      <c r="P147" s="184">
        <f>O147*H147</f>
        <v>0</v>
      </c>
      <c r="Q147" s="184">
        <v>0</v>
      </c>
      <c r="R147" s="184">
        <f>Q147*H147</f>
        <v>0</v>
      </c>
      <c r="S147" s="184">
        <v>0</v>
      </c>
      <c r="T147" s="185">
        <f>S147*H147</f>
        <v>0</v>
      </c>
      <c r="U147" s="37"/>
      <c r="V147" s="37"/>
      <c r="W147" s="37"/>
      <c r="X147" s="37"/>
      <c r="Y147" s="37"/>
      <c r="Z147" s="37"/>
      <c r="AA147" s="37"/>
      <c r="AB147" s="37"/>
      <c r="AC147" s="37"/>
      <c r="AD147" s="37"/>
      <c r="AE147" s="37"/>
      <c r="AR147" s="186" t="s">
        <v>174</v>
      </c>
      <c r="AT147" s="186" t="s">
        <v>272</v>
      </c>
      <c r="AU147" s="186" t="s">
        <v>72</v>
      </c>
      <c r="AY147" s="16" t="s">
        <v>136</v>
      </c>
      <c r="BE147" s="187">
        <f>IF(N147="základní",J147,0)</f>
        <v>0</v>
      </c>
      <c r="BF147" s="187">
        <f>IF(N147="snížená",J147,0)</f>
        <v>0</v>
      </c>
      <c r="BG147" s="187">
        <f>IF(N147="zákl. přenesená",J147,0)</f>
        <v>0</v>
      </c>
      <c r="BH147" s="187">
        <f>IF(N147="sníž. přenesená",J147,0)</f>
        <v>0</v>
      </c>
      <c r="BI147" s="187">
        <f>IF(N147="nulová",J147,0)</f>
        <v>0</v>
      </c>
      <c r="BJ147" s="16" t="s">
        <v>80</v>
      </c>
      <c r="BK147" s="187">
        <f>ROUND(I147*H147,2)</f>
        <v>0</v>
      </c>
      <c r="BL147" s="16" t="s">
        <v>135</v>
      </c>
      <c r="BM147" s="186" t="s">
        <v>258</v>
      </c>
    </row>
    <row r="148" s="11" customFormat="1">
      <c r="A148" s="11"/>
      <c r="B148" s="199"/>
      <c r="C148" s="200"/>
      <c r="D148" s="190" t="s">
        <v>137</v>
      </c>
      <c r="E148" s="201" t="s">
        <v>19</v>
      </c>
      <c r="F148" s="202" t="s">
        <v>942</v>
      </c>
      <c r="G148" s="200"/>
      <c r="H148" s="203">
        <v>148.107</v>
      </c>
      <c r="I148" s="204"/>
      <c r="J148" s="200"/>
      <c r="K148" s="200"/>
      <c r="L148" s="205"/>
      <c r="M148" s="206"/>
      <c r="N148" s="207"/>
      <c r="O148" s="207"/>
      <c r="P148" s="207"/>
      <c r="Q148" s="207"/>
      <c r="R148" s="207"/>
      <c r="S148" s="207"/>
      <c r="T148" s="208"/>
      <c r="U148" s="11"/>
      <c r="V148" s="11"/>
      <c r="W148" s="11"/>
      <c r="X148" s="11"/>
      <c r="Y148" s="11"/>
      <c r="Z148" s="11"/>
      <c r="AA148" s="11"/>
      <c r="AB148" s="11"/>
      <c r="AC148" s="11"/>
      <c r="AD148" s="11"/>
      <c r="AE148" s="11"/>
      <c r="AT148" s="209" t="s">
        <v>137</v>
      </c>
      <c r="AU148" s="209" t="s">
        <v>72</v>
      </c>
      <c r="AV148" s="11" t="s">
        <v>82</v>
      </c>
      <c r="AW148" s="11" t="s">
        <v>33</v>
      </c>
      <c r="AX148" s="11" t="s">
        <v>72</v>
      </c>
      <c r="AY148" s="209" t="s">
        <v>136</v>
      </c>
    </row>
    <row r="149" s="12" customFormat="1">
      <c r="A149" s="12"/>
      <c r="B149" s="210"/>
      <c r="C149" s="211"/>
      <c r="D149" s="190" t="s">
        <v>137</v>
      </c>
      <c r="E149" s="212" t="s">
        <v>19</v>
      </c>
      <c r="F149" s="213" t="s">
        <v>140</v>
      </c>
      <c r="G149" s="211"/>
      <c r="H149" s="214">
        <v>148.107</v>
      </c>
      <c r="I149" s="215"/>
      <c r="J149" s="211"/>
      <c r="K149" s="211"/>
      <c r="L149" s="216"/>
      <c r="M149" s="217"/>
      <c r="N149" s="218"/>
      <c r="O149" s="218"/>
      <c r="P149" s="218"/>
      <c r="Q149" s="218"/>
      <c r="R149" s="218"/>
      <c r="S149" s="218"/>
      <c r="T149" s="219"/>
      <c r="U149" s="12"/>
      <c r="V149" s="12"/>
      <c r="W149" s="12"/>
      <c r="X149" s="12"/>
      <c r="Y149" s="12"/>
      <c r="Z149" s="12"/>
      <c r="AA149" s="12"/>
      <c r="AB149" s="12"/>
      <c r="AC149" s="12"/>
      <c r="AD149" s="12"/>
      <c r="AE149" s="12"/>
      <c r="AT149" s="220" t="s">
        <v>137</v>
      </c>
      <c r="AU149" s="220" t="s">
        <v>72</v>
      </c>
      <c r="AV149" s="12" t="s">
        <v>135</v>
      </c>
      <c r="AW149" s="12" t="s">
        <v>33</v>
      </c>
      <c r="AX149" s="12" t="s">
        <v>80</v>
      </c>
      <c r="AY149" s="220" t="s">
        <v>136</v>
      </c>
    </row>
    <row r="150" s="2" customFormat="1" ht="33" customHeight="1">
      <c r="A150" s="37"/>
      <c r="B150" s="38"/>
      <c r="C150" s="175" t="s">
        <v>263</v>
      </c>
      <c r="D150" s="175" t="s">
        <v>130</v>
      </c>
      <c r="E150" s="176" t="s">
        <v>282</v>
      </c>
      <c r="F150" s="177" t="s">
        <v>283</v>
      </c>
      <c r="G150" s="178" t="s">
        <v>149</v>
      </c>
      <c r="H150" s="179">
        <v>148.107</v>
      </c>
      <c r="I150" s="180"/>
      <c r="J150" s="181">
        <f>ROUND(I150*H150,2)</f>
        <v>0</v>
      </c>
      <c r="K150" s="177" t="s">
        <v>134</v>
      </c>
      <c r="L150" s="43"/>
      <c r="M150" s="182" t="s">
        <v>19</v>
      </c>
      <c r="N150" s="183" t="s">
        <v>43</v>
      </c>
      <c r="O150" s="83"/>
      <c r="P150" s="184">
        <f>O150*H150</f>
        <v>0</v>
      </c>
      <c r="Q150" s="184">
        <v>0</v>
      </c>
      <c r="R150" s="184">
        <f>Q150*H150</f>
        <v>0</v>
      </c>
      <c r="S150" s="184">
        <v>0</v>
      </c>
      <c r="T150" s="185">
        <f>S150*H150</f>
        <v>0</v>
      </c>
      <c r="U150" s="37"/>
      <c r="V150" s="37"/>
      <c r="W150" s="37"/>
      <c r="X150" s="37"/>
      <c r="Y150" s="37"/>
      <c r="Z150" s="37"/>
      <c r="AA150" s="37"/>
      <c r="AB150" s="37"/>
      <c r="AC150" s="37"/>
      <c r="AD150" s="37"/>
      <c r="AE150" s="37"/>
      <c r="AR150" s="186" t="s">
        <v>135</v>
      </c>
      <c r="AT150" s="186" t="s">
        <v>130</v>
      </c>
      <c r="AU150" s="186" t="s">
        <v>72</v>
      </c>
      <c r="AY150" s="16" t="s">
        <v>136</v>
      </c>
      <c r="BE150" s="187">
        <f>IF(N150="základní",J150,0)</f>
        <v>0</v>
      </c>
      <c r="BF150" s="187">
        <f>IF(N150="snížená",J150,0)</f>
        <v>0</v>
      </c>
      <c r="BG150" s="187">
        <f>IF(N150="zákl. přenesená",J150,0)</f>
        <v>0</v>
      </c>
      <c r="BH150" s="187">
        <f>IF(N150="sníž. přenesená",J150,0)</f>
        <v>0</v>
      </c>
      <c r="BI150" s="187">
        <f>IF(N150="nulová",J150,0)</f>
        <v>0</v>
      </c>
      <c r="BJ150" s="16" t="s">
        <v>80</v>
      </c>
      <c r="BK150" s="187">
        <f>ROUND(I150*H150,2)</f>
        <v>0</v>
      </c>
      <c r="BL150" s="16" t="s">
        <v>135</v>
      </c>
      <c r="BM150" s="186" t="s">
        <v>261</v>
      </c>
    </row>
    <row r="151" s="10" customFormat="1">
      <c r="A151" s="10"/>
      <c r="B151" s="188"/>
      <c r="C151" s="189"/>
      <c r="D151" s="190" t="s">
        <v>137</v>
      </c>
      <c r="E151" s="191" t="s">
        <v>19</v>
      </c>
      <c r="F151" s="192" t="s">
        <v>943</v>
      </c>
      <c r="G151" s="189"/>
      <c r="H151" s="191" t="s">
        <v>19</v>
      </c>
      <c r="I151" s="193"/>
      <c r="J151" s="189"/>
      <c r="K151" s="189"/>
      <c r="L151" s="194"/>
      <c r="M151" s="195"/>
      <c r="N151" s="196"/>
      <c r="O151" s="196"/>
      <c r="P151" s="196"/>
      <c r="Q151" s="196"/>
      <c r="R151" s="196"/>
      <c r="S151" s="196"/>
      <c r="T151" s="197"/>
      <c r="U151" s="10"/>
      <c r="V151" s="10"/>
      <c r="W151" s="10"/>
      <c r="X151" s="10"/>
      <c r="Y151" s="10"/>
      <c r="Z151" s="10"/>
      <c r="AA151" s="10"/>
      <c r="AB151" s="10"/>
      <c r="AC151" s="10"/>
      <c r="AD151" s="10"/>
      <c r="AE151" s="10"/>
      <c r="AT151" s="198" t="s">
        <v>137</v>
      </c>
      <c r="AU151" s="198" t="s">
        <v>72</v>
      </c>
      <c r="AV151" s="10" t="s">
        <v>80</v>
      </c>
      <c r="AW151" s="10" t="s">
        <v>33</v>
      </c>
      <c r="AX151" s="10" t="s">
        <v>72</v>
      </c>
      <c r="AY151" s="198" t="s">
        <v>136</v>
      </c>
    </row>
    <row r="152" s="11" customFormat="1">
      <c r="A152" s="11"/>
      <c r="B152" s="199"/>
      <c r="C152" s="200"/>
      <c r="D152" s="190" t="s">
        <v>137</v>
      </c>
      <c r="E152" s="201" t="s">
        <v>19</v>
      </c>
      <c r="F152" s="202" t="s">
        <v>942</v>
      </c>
      <c r="G152" s="200"/>
      <c r="H152" s="203">
        <v>148.107</v>
      </c>
      <c r="I152" s="204"/>
      <c r="J152" s="200"/>
      <c r="K152" s="200"/>
      <c r="L152" s="205"/>
      <c r="M152" s="206"/>
      <c r="N152" s="207"/>
      <c r="O152" s="207"/>
      <c r="P152" s="207"/>
      <c r="Q152" s="207"/>
      <c r="R152" s="207"/>
      <c r="S152" s="207"/>
      <c r="T152" s="208"/>
      <c r="U152" s="11"/>
      <c r="V152" s="11"/>
      <c r="W152" s="11"/>
      <c r="X152" s="11"/>
      <c r="Y152" s="11"/>
      <c r="Z152" s="11"/>
      <c r="AA152" s="11"/>
      <c r="AB152" s="11"/>
      <c r="AC152" s="11"/>
      <c r="AD152" s="11"/>
      <c r="AE152" s="11"/>
      <c r="AT152" s="209" t="s">
        <v>137</v>
      </c>
      <c r="AU152" s="209" t="s">
        <v>72</v>
      </c>
      <c r="AV152" s="11" t="s">
        <v>82</v>
      </c>
      <c r="AW152" s="11" t="s">
        <v>33</v>
      </c>
      <c r="AX152" s="11" t="s">
        <v>72</v>
      </c>
      <c r="AY152" s="209" t="s">
        <v>136</v>
      </c>
    </row>
    <row r="153" s="12" customFormat="1">
      <c r="A153" s="12"/>
      <c r="B153" s="210"/>
      <c r="C153" s="211"/>
      <c r="D153" s="190" t="s">
        <v>137</v>
      </c>
      <c r="E153" s="212" t="s">
        <v>19</v>
      </c>
      <c r="F153" s="213" t="s">
        <v>140</v>
      </c>
      <c r="G153" s="211"/>
      <c r="H153" s="214">
        <v>148.107</v>
      </c>
      <c r="I153" s="215"/>
      <c r="J153" s="211"/>
      <c r="K153" s="211"/>
      <c r="L153" s="216"/>
      <c r="M153" s="217"/>
      <c r="N153" s="218"/>
      <c r="O153" s="218"/>
      <c r="P153" s="218"/>
      <c r="Q153" s="218"/>
      <c r="R153" s="218"/>
      <c r="S153" s="218"/>
      <c r="T153" s="219"/>
      <c r="U153" s="12"/>
      <c r="V153" s="12"/>
      <c r="W153" s="12"/>
      <c r="X153" s="12"/>
      <c r="Y153" s="12"/>
      <c r="Z153" s="12"/>
      <c r="AA153" s="12"/>
      <c r="AB153" s="12"/>
      <c r="AC153" s="12"/>
      <c r="AD153" s="12"/>
      <c r="AE153" s="12"/>
      <c r="AT153" s="220" t="s">
        <v>137</v>
      </c>
      <c r="AU153" s="220" t="s">
        <v>72</v>
      </c>
      <c r="AV153" s="12" t="s">
        <v>135</v>
      </c>
      <c r="AW153" s="12" t="s">
        <v>33</v>
      </c>
      <c r="AX153" s="12" t="s">
        <v>80</v>
      </c>
      <c r="AY153" s="220" t="s">
        <v>136</v>
      </c>
    </row>
    <row r="154" s="2" customFormat="1" ht="16.5" customHeight="1">
      <c r="A154" s="37"/>
      <c r="B154" s="38"/>
      <c r="C154" s="175" t="s">
        <v>200</v>
      </c>
      <c r="D154" s="175" t="s">
        <v>130</v>
      </c>
      <c r="E154" s="176" t="s">
        <v>944</v>
      </c>
      <c r="F154" s="177" t="s">
        <v>945</v>
      </c>
      <c r="G154" s="178" t="s">
        <v>237</v>
      </c>
      <c r="H154" s="179">
        <v>38</v>
      </c>
      <c r="I154" s="180"/>
      <c r="J154" s="181">
        <f>ROUND(I154*H154,2)</f>
        <v>0</v>
      </c>
      <c r="K154" s="177" t="s">
        <v>134</v>
      </c>
      <c r="L154" s="43"/>
      <c r="M154" s="182" t="s">
        <v>19</v>
      </c>
      <c r="N154" s="183" t="s">
        <v>43</v>
      </c>
      <c r="O154" s="83"/>
      <c r="P154" s="184">
        <f>O154*H154</f>
        <v>0</v>
      </c>
      <c r="Q154" s="184">
        <v>0</v>
      </c>
      <c r="R154" s="184">
        <f>Q154*H154</f>
        <v>0</v>
      </c>
      <c r="S154" s="184">
        <v>0</v>
      </c>
      <c r="T154" s="185">
        <f>S154*H154</f>
        <v>0</v>
      </c>
      <c r="U154" s="37"/>
      <c r="V154" s="37"/>
      <c r="W154" s="37"/>
      <c r="X154" s="37"/>
      <c r="Y154" s="37"/>
      <c r="Z154" s="37"/>
      <c r="AA154" s="37"/>
      <c r="AB154" s="37"/>
      <c r="AC154" s="37"/>
      <c r="AD154" s="37"/>
      <c r="AE154" s="37"/>
      <c r="AR154" s="186" t="s">
        <v>135</v>
      </c>
      <c r="AT154" s="186" t="s">
        <v>130</v>
      </c>
      <c r="AU154" s="186" t="s">
        <v>72</v>
      </c>
      <c r="AY154" s="16" t="s">
        <v>136</v>
      </c>
      <c r="BE154" s="187">
        <f>IF(N154="základní",J154,0)</f>
        <v>0</v>
      </c>
      <c r="BF154" s="187">
        <f>IF(N154="snížená",J154,0)</f>
        <v>0</v>
      </c>
      <c r="BG154" s="187">
        <f>IF(N154="zákl. přenesená",J154,0)</f>
        <v>0</v>
      </c>
      <c r="BH154" s="187">
        <f>IF(N154="sníž. přenesená",J154,0)</f>
        <v>0</v>
      </c>
      <c r="BI154" s="187">
        <f>IF(N154="nulová",J154,0)</f>
        <v>0</v>
      </c>
      <c r="BJ154" s="16" t="s">
        <v>80</v>
      </c>
      <c r="BK154" s="187">
        <f>ROUND(I154*H154,2)</f>
        <v>0</v>
      </c>
      <c r="BL154" s="16" t="s">
        <v>135</v>
      </c>
      <c r="BM154" s="186" t="s">
        <v>266</v>
      </c>
    </row>
    <row r="155" s="11" customFormat="1">
      <c r="A155" s="11"/>
      <c r="B155" s="199"/>
      <c r="C155" s="200"/>
      <c r="D155" s="190" t="s">
        <v>137</v>
      </c>
      <c r="E155" s="201" t="s">
        <v>19</v>
      </c>
      <c r="F155" s="202" t="s">
        <v>946</v>
      </c>
      <c r="G155" s="200"/>
      <c r="H155" s="203">
        <v>38</v>
      </c>
      <c r="I155" s="204"/>
      <c r="J155" s="200"/>
      <c r="K155" s="200"/>
      <c r="L155" s="205"/>
      <c r="M155" s="206"/>
      <c r="N155" s="207"/>
      <c r="O155" s="207"/>
      <c r="P155" s="207"/>
      <c r="Q155" s="207"/>
      <c r="R155" s="207"/>
      <c r="S155" s="207"/>
      <c r="T155" s="208"/>
      <c r="U155" s="11"/>
      <c r="V155" s="11"/>
      <c r="W155" s="11"/>
      <c r="X155" s="11"/>
      <c r="Y155" s="11"/>
      <c r="Z155" s="11"/>
      <c r="AA155" s="11"/>
      <c r="AB155" s="11"/>
      <c r="AC155" s="11"/>
      <c r="AD155" s="11"/>
      <c r="AE155" s="11"/>
      <c r="AT155" s="209" t="s">
        <v>137</v>
      </c>
      <c r="AU155" s="209" t="s">
        <v>72</v>
      </c>
      <c r="AV155" s="11" t="s">
        <v>82</v>
      </c>
      <c r="AW155" s="11" t="s">
        <v>33</v>
      </c>
      <c r="AX155" s="11" t="s">
        <v>72</v>
      </c>
      <c r="AY155" s="209" t="s">
        <v>136</v>
      </c>
    </row>
    <row r="156" s="12" customFormat="1">
      <c r="A156" s="12"/>
      <c r="B156" s="210"/>
      <c r="C156" s="211"/>
      <c r="D156" s="190" t="s">
        <v>137</v>
      </c>
      <c r="E156" s="212" t="s">
        <v>19</v>
      </c>
      <c r="F156" s="213" t="s">
        <v>140</v>
      </c>
      <c r="G156" s="211"/>
      <c r="H156" s="214">
        <v>38</v>
      </c>
      <c r="I156" s="215"/>
      <c r="J156" s="211"/>
      <c r="K156" s="211"/>
      <c r="L156" s="216"/>
      <c r="M156" s="217"/>
      <c r="N156" s="218"/>
      <c r="O156" s="218"/>
      <c r="P156" s="218"/>
      <c r="Q156" s="218"/>
      <c r="R156" s="218"/>
      <c r="S156" s="218"/>
      <c r="T156" s="219"/>
      <c r="U156" s="12"/>
      <c r="V156" s="12"/>
      <c r="W156" s="12"/>
      <c r="X156" s="12"/>
      <c r="Y156" s="12"/>
      <c r="Z156" s="12"/>
      <c r="AA156" s="12"/>
      <c r="AB156" s="12"/>
      <c r="AC156" s="12"/>
      <c r="AD156" s="12"/>
      <c r="AE156" s="12"/>
      <c r="AT156" s="220" t="s">
        <v>137</v>
      </c>
      <c r="AU156" s="220" t="s">
        <v>72</v>
      </c>
      <c r="AV156" s="12" t="s">
        <v>135</v>
      </c>
      <c r="AW156" s="12" t="s">
        <v>33</v>
      </c>
      <c r="AX156" s="12" t="s">
        <v>80</v>
      </c>
      <c r="AY156" s="220" t="s">
        <v>136</v>
      </c>
    </row>
    <row r="157" s="2" customFormat="1" ht="16.5" customHeight="1">
      <c r="A157" s="37"/>
      <c r="B157" s="38"/>
      <c r="C157" s="175" t="s">
        <v>271</v>
      </c>
      <c r="D157" s="175" t="s">
        <v>130</v>
      </c>
      <c r="E157" s="176" t="s">
        <v>947</v>
      </c>
      <c r="F157" s="177" t="s">
        <v>948</v>
      </c>
      <c r="G157" s="178" t="s">
        <v>195</v>
      </c>
      <c r="H157" s="179">
        <v>88.599999999999994</v>
      </c>
      <c r="I157" s="180"/>
      <c r="J157" s="181">
        <f>ROUND(I157*H157,2)</f>
        <v>0</v>
      </c>
      <c r="K157" s="177" t="s">
        <v>134</v>
      </c>
      <c r="L157" s="43"/>
      <c r="M157" s="182" t="s">
        <v>19</v>
      </c>
      <c r="N157" s="183" t="s">
        <v>43</v>
      </c>
      <c r="O157" s="83"/>
      <c r="P157" s="184">
        <f>O157*H157</f>
        <v>0</v>
      </c>
      <c r="Q157" s="184">
        <v>0</v>
      </c>
      <c r="R157" s="184">
        <f>Q157*H157</f>
        <v>0</v>
      </c>
      <c r="S157" s="184">
        <v>0</v>
      </c>
      <c r="T157" s="185">
        <f>S157*H157</f>
        <v>0</v>
      </c>
      <c r="U157" s="37"/>
      <c r="V157" s="37"/>
      <c r="W157" s="37"/>
      <c r="X157" s="37"/>
      <c r="Y157" s="37"/>
      <c r="Z157" s="37"/>
      <c r="AA157" s="37"/>
      <c r="AB157" s="37"/>
      <c r="AC157" s="37"/>
      <c r="AD157" s="37"/>
      <c r="AE157" s="37"/>
      <c r="AR157" s="186" t="s">
        <v>135</v>
      </c>
      <c r="AT157" s="186" t="s">
        <v>130</v>
      </c>
      <c r="AU157" s="186" t="s">
        <v>72</v>
      </c>
      <c r="AY157" s="16" t="s">
        <v>136</v>
      </c>
      <c r="BE157" s="187">
        <f>IF(N157="základní",J157,0)</f>
        <v>0</v>
      </c>
      <c r="BF157" s="187">
        <f>IF(N157="snížená",J157,0)</f>
        <v>0</v>
      </c>
      <c r="BG157" s="187">
        <f>IF(N157="zákl. přenesená",J157,0)</f>
        <v>0</v>
      </c>
      <c r="BH157" s="187">
        <f>IF(N157="sníž. přenesená",J157,0)</f>
        <v>0</v>
      </c>
      <c r="BI157" s="187">
        <f>IF(N157="nulová",J157,0)</f>
        <v>0</v>
      </c>
      <c r="BJ157" s="16" t="s">
        <v>80</v>
      </c>
      <c r="BK157" s="187">
        <f>ROUND(I157*H157,2)</f>
        <v>0</v>
      </c>
      <c r="BL157" s="16" t="s">
        <v>135</v>
      </c>
      <c r="BM157" s="186" t="s">
        <v>269</v>
      </c>
    </row>
    <row r="158" s="10" customFormat="1">
      <c r="A158" s="10"/>
      <c r="B158" s="188"/>
      <c r="C158" s="189"/>
      <c r="D158" s="190" t="s">
        <v>137</v>
      </c>
      <c r="E158" s="191" t="s">
        <v>19</v>
      </c>
      <c r="F158" s="192" t="s">
        <v>949</v>
      </c>
      <c r="G158" s="189"/>
      <c r="H158" s="191" t="s">
        <v>19</v>
      </c>
      <c r="I158" s="193"/>
      <c r="J158" s="189"/>
      <c r="K158" s="189"/>
      <c r="L158" s="194"/>
      <c r="M158" s="195"/>
      <c r="N158" s="196"/>
      <c r="O158" s="196"/>
      <c r="P158" s="196"/>
      <c r="Q158" s="196"/>
      <c r="R158" s="196"/>
      <c r="S158" s="196"/>
      <c r="T158" s="197"/>
      <c r="U158" s="10"/>
      <c r="V158" s="10"/>
      <c r="W158" s="10"/>
      <c r="X158" s="10"/>
      <c r="Y158" s="10"/>
      <c r="Z158" s="10"/>
      <c r="AA158" s="10"/>
      <c r="AB158" s="10"/>
      <c r="AC158" s="10"/>
      <c r="AD158" s="10"/>
      <c r="AE158" s="10"/>
      <c r="AT158" s="198" t="s">
        <v>137</v>
      </c>
      <c r="AU158" s="198" t="s">
        <v>72</v>
      </c>
      <c r="AV158" s="10" t="s">
        <v>80</v>
      </c>
      <c r="AW158" s="10" t="s">
        <v>33</v>
      </c>
      <c r="AX158" s="10" t="s">
        <v>72</v>
      </c>
      <c r="AY158" s="198" t="s">
        <v>136</v>
      </c>
    </row>
    <row r="159" s="10" customFormat="1">
      <c r="A159" s="10"/>
      <c r="B159" s="188"/>
      <c r="C159" s="189"/>
      <c r="D159" s="190" t="s">
        <v>137</v>
      </c>
      <c r="E159" s="191" t="s">
        <v>19</v>
      </c>
      <c r="F159" s="192" t="s">
        <v>950</v>
      </c>
      <c r="G159" s="189"/>
      <c r="H159" s="191" t="s">
        <v>19</v>
      </c>
      <c r="I159" s="193"/>
      <c r="J159" s="189"/>
      <c r="K159" s="189"/>
      <c r="L159" s="194"/>
      <c r="M159" s="195"/>
      <c r="N159" s="196"/>
      <c r="O159" s="196"/>
      <c r="P159" s="196"/>
      <c r="Q159" s="196"/>
      <c r="R159" s="196"/>
      <c r="S159" s="196"/>
      <c r="T159" s="197"/>
      <c r="U159" s="10"/>
      <c r="V159" s="10"/>
      <c r="W159" s="10"/>
      <c r="X159" s="10"/>
      <c r="Y159" s="10"/>
      <c r="Z159" s="10"/>
      <c r="AA159" s="10"/>
      <c r="AB159" s="10"/>
      <c r="AC159" s="10"/>
      <c r="AD159" s="10"/>
      <c r="AE159" s="10"/>
      <c r="AT159" s="198" t="s">
        <v>137</v>
      </c>
      <c r="AU159" s="198" t="s">
        <v>72</v>
      </c>
      <c r="AV159" s="10" t="s">
        <v>80</v>
      </c>
      <c r="AW159" s="10" t="s">
        <v>33</v>
      </c>
      <c r="AX159" s="10" t="s">
        <v>72</v>
      </c>
      <c r="AY159" s="198" t="s">
        <v>136</v>
      </c>
    </row>
    <row r="160" s="11" customFormat="1">
      <c r="A160" s="11"/>
      <c r="B160" s="199"/>
      <c r="C160" s="200"/>
      <c r="D160" s="190" t="s">
        <v>137</v>
      </c>
      <c r="E160" s="201" t="s">
        <v>19</v>
      </c>
      <c r="F160" s="202" t="s">
        <v>951</v>
      </c>
      <c r="G160" s="200"/>
      <c r="H160" s="203">
        <v>88.599999999999994</v>
      </c>
      <c r="I160" s="204"/>
      <c r="J160" s="200"/>
      <c r="K160" s="200"/>
      <c r="L160" s="205"/>
      <c r="M160" s="206"/>
      <c r="N160" s="207"/>
      <c r="O160" s="207"/>
      <c r="P160" s="207"/>
      <c r="Q160" s="207"/>
      <c r="R160" s="207"/>
      <c r="S160" s="207"/>
      <c r="T160" s="208"/>
      <c r="U160" s="11"/>
      <c r="V160" s="11"/>
      <c r="W160" s="11"/>
      <c r="X160" s="11"/>
      <c r="Y160" s="11"/>
      <c r="Z160" s="11"/>
      <c r="AA160" s="11"/>
      <c r="AB160" s="11"/>
      <c r="AC160" s="11"/>
      <c r="AD160" s="11"/>
      <c r="AE160" s="11"/>
      <c r="AT160" s="209" t="s">
        <v>137</v>
      </c>
      <c r="AU160" s="209" t="s">
        <v>72</v>
      </c>
      <c r="AV160" s="11" t="s">
        <v>82</v>
      </c>
      <c r="AW160" s="11" t="s">
        <v>33</v>
      </c>
      <c r="AX160" s="11" t="s">
        <v>72</v>
      </c>
      <c r="AY160" s="209" t="s">
        <v>136</v>
      </c>
    </row>
    <row r="161" s="12" customFormat="1">
      <c r="A161" s="12"/>
      <c r="B161" s="210"/>
      <c r="C161" s="211"/>
      <c r="D161" s="190" t="s">
        <v>137</v>
      </c>
      <c r="E161" s="212" t="s">
        <v>19</v>
      </c>
      <c r="F161" s="213" t="s">
        <v>140</v>
      </c>
      <c r="G161" s="211"/>
      <c r="H161" s="214">
        <v>88.599999999999994</v>
      </c>
      <c r="I161" s="215"/>
      <c r="J161" s="211"/>
      <c r="K161" s="211"/>
      <c r="L161" s="216"/>
      <c r="M161" s="217"/>
      <c r="N161" s="218"/>
      <c r="O161" s="218"/>
      <c r="P161" s="218"/>
      <c r="Q161" s="218"/>
      <c r="R161" s="218"/>
      <c r="S161" s="218"/>
      <c r="T161" s="219"/>
      <c r="U161" s="12"/>
      <c r="V161" s="12"/>
      <c r="W161" s="12"/>
      <c r="X161" s="12"/>
      <c r="Y161" s="12"/>
      <c r="Z161" s="12"/>
      <c r="AA161" s="12"/>
      <c r="AB161" s="12"/>
      <c r="AC161" s="12"/>
      <c r="AD161" s="12"/>
      <c r="AE161" s="12"/>
      <c r="AT161" s="220" t="s">
        <v>137</v>
      </c>
      <c r="AU161" s="220" t="s">
        <v>72</v>
      </c>
      <c r="AV161" s="12" t="s">
        <v>135</v>
      </c>
      <c r="AW161" s="12" t="s">
        <v>33</v>
      </c>
      <c r="AX161" s="12" t="s">
        <v>80</v>
      </c>
      <c r="AY161" s="220" t="s">
        <v>136</v>
      </c>
    </row>
    <row r="162" s="2" customFormat="1" ht="16.5" customHeight="1">
      <c r="A162" s="37"/>
      <c r="B162" s="38"/>
      <c r="C162" s="175" t="s">
        <v>206</v>
      </c>
      <c r="D162" s="175" t="s">
        <v>130</v>
      </c>
      <c r="E162" s="176" t="s">
        <v>952</v>
      </c>
      <c r="F162" s="177" t="s">
        <v>953</v>
      </c>
      <c r="G162" s="178" t="s">
        <v>237</v>
      </c>
      <c r="H162" s="179">
        <v>38</v>
      </c>
      <c r="I162" s="180"/>
      <c r="J162" s="181">
        <f>ROUND(I162*H162,2)</f>
        <v>0</v>
      </c>
      <c r="K162" s="177" t="s">
        <v>134</v>
      </c>
      <c r="L162" s="43"/>
      <c r="M162" s="182" t="s">
        <v>19</v>
      </c>
      <c r="N162" s="183" t="s">
        <v>43</v>
      </c>
      <c r="O162" s="83"/>
      <c r="P162" s="184">
        <f>O162*H162</f>
        <v>0</v>
      </c>
      <c r="Q162" s="184">
        <v>0</v>
      </c>
      <c r="R162" s="184">
        <f>Q162*H162</f>
        <v>0</v>
      </c>
      <c r="S162" s="184">
        <v>0</v>
      </c>
      <c r="T162" s="185">
        <f>S162*H162</f>
        <v>0</v>
      </c>
      <c r="U162" s="37"/>
      <c r="V162" s="37"/>
      <c r="W162" s="37"/>
      <c r="X162" s="37"/>
      <c r="Y162" s="37"/>
      <c r="Z162" s="37"/>
      <c r="AA162" s="37"/>
      <c r="AB162" s="37"/>
      <c r="AC162" s="37"/>
      <c r="AD162" s="37"/>
      <c r="AE162" s="37"/>
      <c r="AR162" s="186" t="s">
        <v>135</v>
      </c>
      <c r="AT162" s="186" t="s">
        <v>130</v>
      </c>
      <c r="AU162" s="186" t="s">
        <v>72</v>
      </c>
      <c r="AY162" s="16" t="s">
        <v>136</v>
      </c>
      <c r="BE162" s="187">
        <f>IF(N162="základní",J162,0)</f>
        <v>0</v>
      </c>
      <c r="BF162" s="187">
        <f>IF(N162="snížená",J162,0)</f>
        <v>0</v>
      </c>
      <c r="BG162" s="187">
        <f>IF(N162="zákl. přenesená",J162,0)</f>
        <v>0</v>
      </c>
      <c r="BH162" s="187">
        <f>IF(N162="sníž. přenesená",J162,0)</f>
        <v>0</v>
      </c>
      <c r="BI162" s="187">
        <f>IF(N162="nulová",J162,0)</f>
        <v>0</v>
      </c>
      <c r="BJ162" s="16" t="s">
        <v>80</v>
      </c>
      <c r="BK162" s="187">
        <f>ROUND(I162*H162,2)</f>
        <v>0</v>
      </c>
      <c r="BL162" s="16" t="s">
        <v>135</v>
      </c>
      <c r="BM162" s="186" t="s">
        <v>275</v>
      </c>
    </row>
    <row r="163" s="11" customFormat="1">
      <c r="A163" s="11"/>
      <c r="B163" s="199"/>
      <c r="C163" s="200"/>
      <c r="D163" s="190" t="s">
        <v>137</v>
      </c>
      <c r="E163" s="201" t="s">
        <v>19</v>
      </c>
      <c r="F163" s="202" t="s">
        <v>954</v>
      </c>
      <c r="G163" s="200"/>
      <c r="H163" s="203">
        <v>38</v>
      </c>
      <c r="I163" s="204"/>
      <c r="J163" s="200"/>
      <c r="K163" s="200"/>
      <c r="L163" s="205"/>
      <c r="M163" s="206"/>
      <c r="N163" s="207"/>
      <c r="O163" s="207"/>
      <c r="P163" s="207"/>
      <c r="Q163" s="207"/>
      <c r="R163" s="207"/>
      <c r="S163" s="207"/>
      <c r="T163" s="208"/>
      <c r="U163" s="11"/>
      <c r="V163" s="11"/>
      <c r="W163" s="11"/>
      <c r="X163" s="11"/>
      <c r="Y163" s="11"/>
      <c r="Z163" s="11"/>
      <c r="AA163" s="11"/>
      <c r="AB163" s="11"/>
      <c r="AC163" s="11"/>
      <c r="AD163" s="11"/>
      <c r="AE163" s="11"/>
      <c r="AT163" s="209" t="s">
        <v>137</v>
      </c>
      <c r="AU163" s="209" t="s">
        <v>72</v>
      </c>
      <c r="AV163" s="11" t="s">
        <v>82</v>
      </c>
      <c r="AW163" s="11" t="s">
        <v>33</v>
      </c>
      <c r="AX163" s="11" t="s">
        <v>72</v>
      </c>
      <c r="AY163" s="209" t="s">
        <v>136</v>
      </c>
    </row>
    <row r="164" s="12" customFormat="1">
      <c r="A164" s="12"/>
      <c r="B164" s="210"/>
      <c r="C164" s="211"/>
      <c r="D164" s="190" t="s">
        <v>137</v>
      </c>
      <c r="E164" s="212" t="s">
        <v>19</v>
      </c>
      <c r="F164" s="213" t="s">
        <v>140</v>
      </c>
      <c r="G164" s="211"/>
      <c r="H164" s="214">
        <v>38</v>
      </c>
      <c r="I164" s="215"/>
      <c r="J164" s="211"/>
      <c r="K164" s="211"/>
      <c r="L164" s="216"/>
      <c r="M164" s="217"/>
      <c r="N164" s="218"/>
      <c r="O164" s="218"/>
      <c r="P164" s="218"/>
      <c r="Q164" s="218"/>
      <c r="R164" s="218"/>
      <c r="S164" s="218"/>
      <c r="T164" s="219"/>
      <c r="U164" s="12"/>
      <c r="V164" s="12"/>
      <c r="W164" s="12"/>
      <c r="X164" s="12"/>
      <c r="Y164" s="12"/>
      <c r="Z164" s="12"/>
      <c r="AA164" s="12"/>
      <c r="AB164" s="12"/>
      <c r="AC164" s="12"/>
      <c r="AD164" s="12"/>
      <c r="AE164" s="12"/>
      <c r="AT164" s="220" t="s">
        <v>137</v>
      </c>
      <c r="AU164" s="220" t="s">
        <v>72</v>
      </c>
      <c r="AV164" s="12" t="s">
        <v>135</v>
      </c>
      <c r="AW164" s="12" t="s">
        <v>33</v>
      </c>
      <c r="AX164" s="12" t="s">
        <v>80</v>
      </c>
      <c r="AY164" s="220" t="s">
        <v>136</v>
      </c>
    </row>
    <row r="165" s="2" customFormat="1" ht="33" customHeight="1">
      <c r="A165" s="37"/>
      <c r="B165" s="38"/>
      <c r="C165" s="175" t="s">
        <v>281</v>
      </c>
      <c r="D165" s="175" t="s">
        <v>130</v>
      </c>
      <c r="E165" s="176" t="s">
        <v>198</v>
      </c>
      <c r="F165" s="177" t="s">
        <v>199</v>
      </c>
      <c r="G165" s="178" t="s">
        <v>149</v>
      </c>
      <c r="H165" s="179">
        <v>46.508000000000003</v>
      </c>
      <c r="I165" s="180"/>
      <c r="J165" s="181">
        <f>ROUND(I165*H165,2)</f>
        <v>0</v>
      </c>
      <c r="K165" s="177" t="s">
        <v>134</v>
      </c>
      <c r="L165" s="43"/>
      <c r="M165" s="182" t="s">
        <v>19</v>
      </c>
      <c r="N165" s="183" t="s">
        <v>43</v>
      </c>
      <c r="O165" s="83"/>
      <c r="P165" s="184">
        <f>O165*H165</f>
        <v>0</v>
      </c>
      <c r="Q165" s="184">
        <v>0</v>
      </c>
      <c r="R165" s="184">
        <f>Q165*H165</f>
        <v>0</v>
      </c>
      <c r="S165" s="184">
        <v>0</v>
      </c>
      <c r="T165" s="185">
        <f>S165*H165</f>
        <v>0</v>
      </c>
      <c r="U165" s="37"/>
      <c r="V165" s="37"/>
      <c r="W165" s="37"/>
      <c r="X165" s="37"/>
      <c r="Y165" s="37"/>
      <c r="Z165" s="37"/>
      <c r="AA165" s="37"/>
      <c r="AB165" s="37"/>
      <c r="AC165" s="37"/>
      <c r="AD165" s="37"/>
      <c r="AE165" s="37"/>
      <c r="AR165" s="186" t="s">
        <v>135</v>
      </c>
      <c r="AT165" s="186" t="s">
        <v>130</v>
      </c>
      <c r="AU165" s="186" t="s">
        <v>72</v>
      </c>
      <c r="AY165" s="16" t="s">
        <v>136</v>
      </c>
      <c r="BE165" s="187">
        <f>IF(N165="základní",J165,0)</f>
        <v>0</v>
      </c>
      <c r="BF165" s="187">
        <f>IF(N165="snížená",J165,0)</f>
        <v>0</v>
      </c>
      <c r="BG165" s="187">
        <f>IF(N165="zákl. přenesená",J165,0)</f>
        <v>0</v>
      </c>
      <c r="BH165" s="187">
        <f>IF(N165="sníž. přenesená",J165,0)</f>
        <v>0</v>
      </c>
      <c r="BI165" s="187">
        <f>IF(N165="nulová",J165,0)</f>
        <v>0</v>
      </c>
      <c r="BJ165" s="16" t="s">
        <v>80</v>
      </c>
      <c r="BK165" s="187">
        <f>ROUND(I165*H165,2)</f>
        <v>0</v>
      </c>
      <c r="BL165" s="16" t="s">
        <v>135</v>
      </c>
      <c r="BM165" s="186" t="s">
        <v>279</v>
      </c>
    </row>
    <row r="166" s="10" customFormat="1">
      <c r="A166" s="10"/>
      <c r="B166" s="188"/>
      <c r="C166" s="189"/>
      <c r="D166" s="190" t="s">
        <v>137</v>
      </c>
      <c r="E166" s="191" t="s">
        <v>19</v>
      </c>
      <c r="F166" s="192" t="s">
        <v>917</v>
      </c>
      <c r="G166" s="189"/>
      <c r="H166" s="191" t="s">
        <v>19</v>
      </c>
      <c r="I166" s="193"/>
      <c r="J166" s="189"/>
      <c r="K166" s="189"/>
      <c r="L166" s="194"/>
      <c r="M166" s="195"/>
      <c r="N166" s="196"/>
      <c r="O166" s="196"/>
      <c r="P166" s="196"/>
      <c r="Q166" s="196"/>
      <c r="R166" s="196"/>
      <c r="S166" s="196"/>
      <c r="T166" s="197"/>
      <c r="U166" s="10"/>
      <c r="V166" s="10"/>
      <c r="W166" s="10"/>
      <c r="X166" s="10"/>
      <c r="Y166" s="10"/>
      <c r="Z166" s="10"/>
      <c r="AA166" s="10"/>
      <c r="AB166" s="10"/>
      <c r="AC166" s="10"/>
      <c r="AD166" s="10"/>
      <c r="AE166" s="10"/>
      <c r="AT166" s="198" t="s">
        <v>137</v>
      </c>
      <c r="AU166" s="198" t="s">
        <v>72</v>
      </c>
      <c r="AV166" s="10" t="s">
        <v>80</v>
      </c>
      <c r="AW166" s="10" t="s">
        <v>33</v>
      </c>
      <c r="AX166" s="10" t="s">
        <v>72</v>
      </c>
      <c r="AY166" s="198" t="s">
        <v>136</v>
      </c>
    </row>
    <row r="167" s="11" customFormat="1">
      <c r="A167" s="11"/>
      <c r="B167" s="199"/>
      <c r="C167" s="200"/>
      <c r="D167" s="190" t="s">
        <v>137</v>
      </c>
      <c r="E167" s="201" t="s">
        <v>19</v>
      </c>
      <c r="F167" s="202" t="s">
        <v>955</v>
      </c>
      <c r="G167" s="200"/>
      <c r="H167" s="203">
        <v>46.508000000000003</v>
      </c>
      <c r="I167" s="204"/>
      <c r="J167" s="200"/>
      <c r="K167" s="200"/>
      <c r="L167" s="205"/>
      <c r="M167" s="206"/>
      <c r="N167" s="207"/>
      <c r="O167" s="207"/>
      <c r="P167" s="207"/>
      <c r="Q167" s="207"/>
      <c r="R167" s="207"/>
      <c r="S167" s="207"/>
      <c r="T167" s="208"/>
      <c r="U167" s="11"/>
      <c r="V167" s="11"/>
      <c r="W167" s="11"/>
      <c r="X167" s="11"/>
      <c r="Y167" s="11"/>
      <c r="Z167" s="11"/>
      <c r="AA167" s="11"/>
      <c r="AB167" s="11"/>
      <c r="AC167" s="11"/>
      <c r="AD167" s="11"/>
      <c r="AE167" s="11"/>
      <c r="AT167" s="209" t="s">
        <v>137</v>
      </c>
      <c r="AU167" s="209" t="s">
        <v>72</v>
      </c>
      <c r="AV167" s="11" t="s">
        <v>82</v>
      </c>
      <c r="AW167" s="11" t="s">
        <v>33</v>
      </c>
      <c r="AX167" s="11" t="s">
        <v>72</v>
      </c>
      <c r="AY167" s="209" t="s">
        <v>136</v>
      </c>
    </row>
    <row r="168" s="12" customFormat="1">
      <c r="A168" s="12"/>
      <c r="B168" s="210"/>
      <c r="C168" s="211"/>
      <c r="D168" s="190" t="s">
        <v>137</v>
      </c>
      <c r="E168" s="212" t="s">
        <v>19</v>
      </c>
      <c r="F168" s="213" t="s">
        <v>140</v>
      </c>
      <c r="G168" s="211"/>
      <c r="H168" s="214">
        <v>46.508000000000003</v>
      </c>
      <c r="I168" s="215"/>
      <c r="J168" s="211"/>
      <c r="K168" s="211"/>
      <c r="L168" s="216"/>
      <c r="M168" s="217"/>
      <c r="N168" s="218"/>
      <c r="O168" s="218"/>
      <c r="P168" s="218"/>
      <c r="Q168" s="218"/>
      <c r="R168" s="218"/>
      <c r="S168" s="218"/>
      <c r="T168" s="219"/>
      <c r="U168" s="12"/>
      <c r="V168" s="12"/>
      <c r="W168" s="12"/>
      <c r="X168" s="12"/>
      <c r="Y168" s="12"/>
      <c r="Z168" s="12"/>
      <c r="AA168" s="12"/>
      <c r="AB168" s="12"/>
      <c r="AC168" s="12"/>
      <c r="AD168" s="12"/>
      <c r="AE168" s="12"/>
      <c r="AT168" s="220" t="s">
        <v>137</v>
      </c>
      <c r="AU168" s="220" t="s">
        <v>72</v>
      </c>
      <c r="AV168" s="12" t="s">
        <v>135</v>
      </c>
      <c r="AW168" s="12" t="s">
        <v>33</v>
      </c>
      <c r="AX168" s="12" t="s">
        <v>80</v>
      </c>
      <c r="AY168" s="220" t="s">
        <v>136</v>
      </c>
    </row>
    <row r="169" s="2" customFormat="1" ht="16.5" customHeight="1">
      <c r="A169" s="37"/>
      <c r="B169" s="38"/>
      <c r="C169" s="175" t="s">
        <v>287</v>
      </c>
      <c r="D169" s="175" t="s">
        <v>130</v>
      </c>
      <c r="E169" s="176" t="s">
        <v>212</v>
      </c>
      <c r="F169" s="177" t="s">
        <v>213</v>
      </c>
      <c r="G169" s="178" t="s">
        <v>149</v>
      </c>
      <c r="H169" s="179">
        <v>46.508000000000003</v>
      </c>
      <c r="I169" s="180"/>
      <c r="J169" s="181">
        <f>ROUND(I169*H169,2)</f>
        <v>0</v>
      </c>
      <c r="K169" s="177" t="s">
        <v>134</v>
      </c>
      <c r="L169" s="43"/>
      <c r="M169" s="182" t="s">
        <v>19</v>
      </c>
      <c r="N169" s="183" t="s">
        <v>43</v>
      </c>
      <c r="O169" s="83"/>
      <c r="P169" s="184">
        <f>O169*H169</f>
        <v>0</v>
      </c>
      <c r="Q169" s="184">
        <v>0</v>
      </c>
      <c r="R169" s="184">
        <f>Q169*H169</f>
        <v>0</v>
      </c>
      <c r="S169" s="184">
        <v>0</v>
      </c>
      <c r="T169" s="185">
        <f>S169*H169</f>
        <v>0</v>
      </c>
      <c r="U169" s="37"/>
      <c r="V169" s="37"/>
      <c r="W169" s="37"/>
      <c r="X169" s="37"/>
      <c r="Y169" s="37"/>
      <c r="Z169" s="37"/>
      <c r="AA169" s="37"/>
      <c r="AB169" s="37"/>
      <c r="AC169" s="37"/>
      <c r="AD169" s="37"/>
      <c r="AE169" s="37"/>
      <c r="AR169" s="186" t="s">
        <v>135</v>
      </c>
      <c r="AT169" s="186" t="s">
        <v>130</v>
      </c>
      <c r="AU169" s="186" t="s">
        <v>72</v>
      </c>
      <c r="AY169" s="16" t="s">
        <v>136</v>
      </c>
      <c r="BE169" s="187">
        <f>IF(N169="základní",J169,0)</f>
        <v>0</v>
      </c>
      <c r="BF169" s="187">
        <f>IF(N169="snížená",J169,0)</f>
        <v>0</v>
      </c>
      <c r="BG169" s="187">
        <f>IF(N169="zákl. přenesená",J169,0)</f>
        <v>0</v>
      </c>
      <c r="BH169" s="187">
        <f>IF(N169="sníž. přenesená",J169,0)</f>
        <v>0</v>
      </c>
      <c r="BI169" s="187">
        <f>IF(N169="nulová",J169,0)</f>
        <v>0</v>
      </c>
      <c r="BJ169" s="16" t="s">
        <v>80</v>
      </c>
      <c r="BK169" s="187">
        <f>ROUND(I169*H169,2)</f>
        <v>0</v>
      </c>
      <c r="BL169" s="16" t="s">
        <v>135</v>
      </c>
      <c r="BM169" s="186" t="s">
        <v>284</v>
      </c>
    </row>
    <row r="170" s="11" customFormat="1">
      <c r="A170" s="11"/>
      <c r="B170" s="199"/>
      <c r="C170" s="200"/>
      <c r="D170" s="190" t="s">
        <v>137</v>
      </c>
      <c r="E170" s="201" t="s">
        <v>19</v>
      </c>
      <c r="F170" s="202" t="s">
        <v>956</v>
      </c>
      <c r="G170" s="200"/>
      <c r="H170" s="203">
        <v>46.508000000000003</v>
      </c>
      <c r="I170" s="204"/>
      <c r="J170" s="200"/>
      <c r="K170" s="200"/>
      <c r="L170" s="205"/>
      <c r="M170" s="206"/>
      <c r="N170" s="207"/>
      <c r="O170" s="207"/>
      <c r="P170" s="207"/>
      <c r="Q170" s="207"/>
      <c r="R170" s="207"/>
      <c r="S170" s="207"/>
      <c r="T170" s="208"/>
      <c r="U170" s="11"/>
      <c r="V170" s="11"/>
      <c r="W170" s="11"/>
      <c r="X170" s="11"/>
      <c r="Y170" s="11"/>
      <c r="Z170" s="11"/>
      <c r="AA170" s="11"/>
      <c r="AB170" s="11"/>
      <c r="AC170" s="11"/>
      <c r="AD170" s="11"/>
      <c r="AE170" s="11"/>
      <c r="AT170" s="209" t="s">
        <v>137</v>
      </c>
      <c r="AU170" s="209" t="s">
        <v>72</v>
      </c>
      <c r="AV170" s="11" t="s">
        <v>82</v>
      </c>
      <c r="AW170" s="11" t="s">
        <v>33</v>
      </c>
      <c r="AX170" s="11" t="s">
        <v>72</v>
      </c>
      <c r="AY170" s="209" t="s">
        <v>136</v>
      </c>
    </row>
    <row r="171" s="12" customFormat="1">
      <c r="A171" s="12"/>
      <c r="B171" s="210"/>
      <c r="C171" s="211"/>
      <c r="D171" s="190" t="s">
        <v>137</v>
      </c>
      <c r="E171" s="212" t="s">
        <v>19</v>
      </c>
      <c r="F171" s="213" t="s">
        <v>140</v>
      </c>
      <c r="G171" s="211"/>
      <c r="H171" s="214">
        <v>46.508000000000003</v>
      </c>
      <c r="I171" s="215"/>
      <c r="J171" s="211"/>
      <c r="K171" s="211"/>
      <c r="L171" s="216"/>
      <c r="M171" s="217"/>
      <c r="N171" s="218"/>
      <c r="O171" s="218"/>
      <c r="P171" s="218"/>
      <c r="Q171" s="218"/>
      <c r="R171" s="218"/>
      <c r="S171" s="218"/>
      <c r="T171" s="219"/>
      <c r="U171" s="12"/>
      <c r="V171" s="12"/>
      <c r="W171" s="12"/>
      <c r="X171" s="12"/>
      <c r="Y171" s="12"/>
      <c r="Z171" s="12"/>
      <c r="AA171" s="12"/>
      <c r="AB171" s="12"/>
      <c r="AC171" s="12"/>
      <c r="AD171" s="12"/>
      <c r="AE171" s="12"/>
      <c r="AT171" s="220" t="s">
        <v>137</v>
      </c>
      <c r="AU171" s="220" t="s">
        <v>72</v>
      </c>
      <c r="AV171" s="12" t="s">
        <v>135</v>
      </c>
      <c r="AW171" s="12" t="s">
        <v>33</v>
      </c>
      <c r="AX171" s="12" t="s">
        <v>80</v>
      </c>
      <c r="AY171" s="220" t="s">
        <v>136</v>
      </c>
    </row>
    <row r="172" s="2" customFormat="1" ht="16.5" customHeight="1">
      <c r="A172" s="37"/>
      <c r="B172" s="38"/>
      <c r="C172" s="175" t="s">
        <v>292</v>
      </c>
      <c r="D172" s="175" t="s">
        <v>130</v>
      </c>
      <c r="E172" s="176" t="s">
        <v>957</v>
      </c>
      <c r="F172" s="177" t="s">
        <v>958</v>
      </c>
      <c r="G172" s="178" t="s">
        <v>237</v>
      </c>
      <c r="H172" s="179">
        <v>38</v>
      </c>
      <c r="I172" s="180"/>
      <c r="J172" s="181">
        <f>ROUND(I172*H172,2)</f>
        <v>0</v>
      </c>
      <c r="K172" s="177" t="s">
        <v>134</v>
      </c>
      <c r="L172" s="43"/>
      <c r="M172" s="182" t="s">
        <v>19</v>
      </c>
      <c r="N172" s="183" t="s">
        <v>43</v>
      </c>
      <c r="O172" s="83"/>
      <c r="P172" s="184">
        <f>O172*H172</f>
        <v>0</v>
      </c>
      <c r="Q172" s="184">
        <v>0</v>
      </c>
      <c r="R172" s="184">
        <f>Q172*H172</f>
        <v>0</v>
      </c>
      <c r="S172" s="184">
        <v>0</v>
      </c>
      <c r="T172" s="185">
        <f>S172*H172</f>
        <v>0</v>
      </c>
      <c r="U172" s="37"/>
      <c r="V172" s="37"/>
      <c r="W172" s="37"/>
      <c r="X172" s="37"/>
      <c r="Y172" s="37"/>
      <c r="Z172" s="37"/>
      <c r="AA172" s="37"/>
      <c r="AB172" s="37"/>
      <c r="AC172" s="37"/>
      <c r="AD172" s="37"/>
      <c r="AE172" s="37"/>
      <c r="AR172" s="186" t="s">
        <v>135</v>
      </c>
      <c r="AT172" s="186" t="s">
        <v>130</v>
      </c>
      <c r="AU172" s="186" t="s">
        <v>72</v>
      </c>
      <c r="AY172" s="16" t="s">
        <v>136</v>
      </c>
      <c r="BE172" s="187">
        <f>IF(N172="základní",J172,0)</f>
        <v>0</v>
      </c>
      <c r="BF172" s="187">
        <f>IF(N172="snížená",J172,0)</f>
        <v>0</v>
      </c>
      <c r="BG172" s="187">
        <f>IF(N172="zákl. přenesená",J172,0)</f>
        <v>0</v>
      </c>
      <c r="BH172" s="187">
        <f>IF(N172="sníž. přenesená",J172,0)</f>
        <v>0</v>
      </c>
      <c r="BI172" s="187">
        <f>IF(N172="nulová",J172,0)</f>
        <v>0</v>
      </c>
      <c r="BJ172" s="16" t="s">
        <v>80</v>
      </c>
      <c r="BK172" s="187">
        <f>ROUND(I172*H172,2)</f>
        <v>0</v>
      </c>
      <c r="BL172" s="16" t="s">
        <v>135</v>
      </c>
      <c r="BM172" s="186" t="s">
        <v>290</v>
      </c>
    </row>
    <row r="173" s="11" customFormat="1">
      <c r="A173" s="11"/>
      <c r="B173" s="199"/>
      <c r="C173" s="200"/>
      <c r="D173" s="190" t="s">
        <v>137</v>
      </c>
      <c r="E173" s="201" t="s">
        <v>19</v>
      </c>
      <c r="F173" s="202" t="s">
        <v>946</v>
      </c>
      <c r="G173" s="200"/>
      <c r="H173" s="203">
        <v>38</v>
      </c>
      <c r="I173" s="204"/>
      <c r="J173" s="200"/>
      <c r="K173" s="200"/>
      <c r="L173" s="205"/>
      <c r="M173" s="206"/>
      <c r="N173" s="207"/>
      <c r="O173" s="207"/>
      <c r="P173" s="207"/>
      <c r="Q173" s="207"/>
      <c r="R173" s="207"/>
      <c r="S173" s="207"/>
      <c r="T173" s="208"/>
      <c r="U173" s="11"/>
      <c r="V173" s="11"/>
      <c r="W173" s="11"/>
      <c r="X173" s="11"/>
      <c r="Y173" s="11"/>
      <c r="Z173" s="11"/>
      <c r="AA173" s="11"/>
      <c r="AB173" s="11"/>
      <c r="AC173" s="11"/>
      <c r="AD173" s="11"/>
      <c r="AE173" s="11"/>
      <c r="AT173" s="209" t="s">
        <v>137</v>
      </c>
      <c r="AU173" s="209" t="s">
        <v>72</v>
      </c>
      <c r="AV173" s="11" t="s">
        <v>82</v>
      </c>
      <c r="AW173" s="11" t="s">
        <v>33</v>
      </c>
      <c r="AX173" s="11" t="s">
        <v>72</v>
      </c>
      <c r="AY173" s="209" t="s">
        <v>136</v>
      </c>
    </row>
    <row r="174" s="12" customFormat="1">
      <c r="A174" s="12"/>
      <c r="B174" s="210"/>
      <c r="C174" s="211"/>
      <c r="D174" s="190" t="s">
        <v>137</v>
      </c>
      <c r="E174" s="212" t="s">
        <v>19</v>
      </c>
      <c r="F174" s="213" t="s">
        <v>140</v>
      </c>
      <c r="G174" s="211"/>
      <c r="H174" s="214">
        <v>38</v>
      </c>
      <c r="I174" s="215"/>
      <c r="J174" s="211"/>
      <c r="K174" s="211"/>
      <c r="L174" s="216"/>
      <c r="M174" s="217"/>
      <c r="N174" s="218"/>
      <c r="O174" s="218"/>
      <c r="P174" s="218"/>
      <c r="Q174" s="218"/>
      <c r="R174" s="218"/>
      <c r="S174" s="218"/>
      <c r="T174" s="219"/>
      <c r="U174" s="12"/>
      <c r="V174" s="12"/>
      <c r="W174" s="12"/>
      <c r="X174" s="12"/>
      <c r="Y174" s="12"/>
      <c r="Z174" s="12"/>
      <c r="AA174" s="12"/>
      <c r="AB174" s="12"/>
      <c r="AC174" s="12"/>
      <c r="AD174" s="12"/>
      <c r="AE174" s="12"/>
      <c r="AT174" s="220" t="s">
        <v>137</v>
      </c>
      <c r="AU174" s="220" t="s">
        <v>72</v>
      </c>
      <c r="AV174" s="12" t="s">
        <v>135</v>
      </c>
      <c r="AW174" s="12" t="s">
        <v>33</v>
      </c>
      <c r="AX174" s="12" t="s">
        <v>80</v>
      </c>
      <c r="AY174" s="220" t="s">
        <v>136</v>
      </c>
    </row>
    <row r="175" s="2" customFormat="1" ht="16.5" customHeight="1">
      <c r="A175" s="37"/>
      <c r="B175" s="38"/>
      <c r="C175" s="221" t="s">
        <v>214</v>
      </c>
      <c r="D175" s="221" t="s">
        <v>272</v>
      </c>
      <c r="E175" s="222" t="s">
        <v>959</v>
      </c>
      <c r="F175" s="223" t="s">
        <v>960</v>
      </c>
      <c r="G175" s="224" t="s">
        <v>133</v>
      </c>
      <c r="H175" s="225">
        <v>38</v>
      </c>
      <c r="I175" s="226"/>
      <c r="J175" s="227">
        <f>ROUND(I175*H175,2)</f>
        <v>0</v>
      </c>
      <c r="K175" s="223" t="s">
        <v>134</v>
      </c>
      <c r="L175" s="228"/>
      <c r="M175" s="229" t="s">
        <v>19</v>
      </c>
      <c r="N175" s="230" t="s">
        <v>43</v>
      </c>
      <c r="O175" s="83"/>
      <c r="P175" s="184">
        <f>O175*H175</f>
        <v>0</v>
      </c>
      <c r="Q175" s="184">
        <v>0</v>
      </c>
      <c r="R175" s="184">
        <f>Q175*H175</f>
        <v>0</v>
      </c>
      <c r="S175" s="184">
        <v>0</v>
      </c>
      <c r="T175" s="185">
        <f>S175*H175</f>
        <v>0</v>
      </c>
      <c r="U175" s="37"/>
      <c r="V175" s="37"/>
      <c r="W175" s="37"/>
      <c r="X175" s="37"/>
      <c r="Y175" s="37"/>
      <c r="Z175" s="37"/>
      <c r="AA175" s="37"/>
      <c r="AB175" s="37"/>
      <c r="AC175" s="37"/>
      <c r="AD175" s="37"/>
      <c r="AE175" s="37"/>
      <c r="AR175" s="186" t="s">
        <v>174</v>
      </c>
      <c r="AT175" s="186" t="s">
        <v>272</v>
      </c>
      <c r="AU175" s="186" t="s">
        <v>72</v>
      </c>
      <c r="AY175" s="16" t="s">
        <v>136</v>
      </c>
      <c r="BE175" s="187">
        <f>IF(N175="základní",J175,0)</f>
        <v>0</v>
      </c>
      <c r="BF175" s="187">
        <f>IF(N175="snížená",J175,0)</f>
        <v>0</v>
      </c>
      <c r="BG175" s="187">
        <f>IF(N175="zákl. přenesená",J175,0)</f>
        <v>0</v>
      </c>
      <c r="BH175" s="187">
        <f>IF(N175="sníž. přenesená",J175,0)</f>
        <v>0</v>
      </c>
      <c r="BI175" s="187">
        <f>IF(N175="nulová",J175,0)</f>
        <v>0</v>
      </c>
      <c r="BJ175" s="16" t="s">
        <v>80</v>
      </c>
      <c r="BK175" s="187">
        <f>ROUND(I175*H175,2)</f>
        <v>0</v>
      </c>
      <c r="BL175" s="16" t="s">
        <v>135</v>
      </c>
      <c r="BM175" s="186" t="s">
        <v>295</v>
      </c>
    </row>
    <row r="176" s="11" customFormat="1">
      <c r="A176" s="11"/>
      <c r="B176" s="199"/>
      <c r="C176" s="200"/>
      <c r="D176" s="190" t="s">
        <v>137</v>
      </c>
      <c r="E176" s="201" t="s">
        <v>19</v>
      </c>
      <c r="F176" s="202" t="s">
        <v>954</v>
      </c>
      <c r="G176" s="200"/>
      <c r="H176" s="203">
        <v>38</v>
      </c>
      <c r="I176" s="204"/>
      <c r="J176" s="200"/>
      <c r="K176" s="200"/>
      <c r="L176" s="205"/>
      <c r="M176" s="206"/>
      <c r="N176" s="207"/>
      <c r="O176" s="207"/>
      <c r="P176" s="207"/>
      <c r="Q176" s="207"/>
      <c r="R176" s="207"/>
      <c r="S176" s="207"/>
      <c r="T176" s="208"/>
      <c r="U176" s="11"/>
      <c r="V176" s="11"/>
      <c r="W176" s="11"/>
      <c r="X176" s="11"/>
      <c r="Y176" s="11"/>
      <c r="Z176" s="11"/>
      <c r="AA176" s="11"/>
      <c r="AB176" s="11"/>
      <c r="AC176" s="11"/>
      <c r="AD176" s="11"/>
      <c r="AE176" s="11"/>
      <c r="AT176" s="209" t="s">
        <v>137</v>
      </c>
      <c r="AU176" s="209" t="s">
        <v>72</v>
      </c>
      <c r="AV176" s="11" t="s">
        <v>82</v>
      </c>
      <c r="AW176" s="11" t="s">
        <v>33</v>
      </c>
      <c r="AX176" s="11" t="s">
        <v>72</v>
      </c>
      <c r="AY176" s="209" t="s">
        <v>136</v>
      </c>
    </row>
    <row r="177" s="12" customFormat="1">
      <c r="A177" s="12"/>
      <c r="B177" s="210"/>
      <c r="C177" s="211"/>
      <c r="D177" s="190" t="s">
        <v>137</v>
      </c>
      <c r="E177" s="212" t="s">
        <v>19</v>
      </c>
      <c r="F177" s="213" t="s">
        <v>140</v>
      </c>
      <c r="G177" s="211"/>
      <c r="H177" s="214">
        <v>38</v>
      </c>
      <c r="I177" s="215"/>
      <c r="J177" s="211"/>
      <c r="K177" s="211"/>
      <c r="L177" s="216"/>
      <c r="M177" s="217"/>
      <c r="N177" s="218"/>
      <c r="O177" s="218"/>
      <c r="P177" s="218"/>
      <c r="Q177" s="218"/>
      <c r="R177" s="218"/>
      <c r="S177" s="218"/>
      <c r="T177" s="219"/>
      <c r="U177" s="12"/>
      <c r="V177" s="12"/>
      <c r="W177" s="12"/>
      <c r="X177" s="12"/>
      <c r="Y177" s="12"/>
      <c r="Z177" s="12"/>
      <c r="AA177" s="12"/>
      <c r="AB177" s="12"/>
      <c r="AC177" s="12"/>
      <c r="AD177" s="12"/>
      <c r="AE177" s="12"/>
      <c r="AT177" s="220" t="s">
        <v>137</v>
      </c>
      <c r="AU177" s="220" t="s">
        <v>72</v>
      </c>
      <c r="AV177" s="12" t="s">
        <v>135</v>
      </c>
      <c r="AW177" s="12" t="s">
        <v>33</v>
      </c>
      <c r="AX177" s="12" t="s">
        <v>80</v>
      </c>
      <c r="AY177" s="220" t="s">
        <v>136</v>
      </c>
    </row>
    <row r="178" s="2" customFormat="1" ht="16.5" customHeight="1">
      <c r="A178" s="37"/>
      <c r="B178" s="38"/>
      <c r="C178" s="221" t="s">
        <v>300</v>
      </c>
      <c r="D178" s="221" t="s">
        <v>272</v>
      </c>
      <c r="E178" s="222" t="s">
        <v>354</v>
      </c>
      <c r="F178" s="223" t="s">
        <v>355</v>
      </c>
      <c r="G178" s="224" t="s">
        <v>227</v>
      </c>
      <c r="H178" s="225">
        <v>2.2799999999999998</v>
      </c>
      <c r="I178" s="226"/>
      <c r="J178" s="227">
        <f>ROUND(I178*H178,2)</f>
        <v>0</v>
      </c>
      <c r="K178" s="223" t="s">
        <v>134</v>
      </c>
      <c r="L178" s="228"/>
      <c r="M178" s="229" t="s">
        <v>19</v>
      </c>
      <c r="N178" s="230" t="s">
        <v>43</v>
      </c>
      <c r="O178" s="83"/>
      <c r="P178" s="184">
        <f>O178*H178</f>
        <v>0</v>
      </c>
      <c r="Q178" s="184">
        <v>0</v>
      </c>
      <c r="R178" s="184">
        <f>Q178*H178</f>
        <v>0</v>
      </c>
      <c r="S178" s="184">
        <v>0</v>
      </c>
      <c r="T178" s="185">
        <f>S178*H178</f>
        <v>0</v>
      </c>
      <c r="U178" s="37"/>
      <c r="V178" s="37"/>
      <c r="W178" s="37"/>
      <c r="X178" s="37"/>
      <c r="Y178" s="37"/>
      <c r="Z178" s="37"/>
      <c r="AA178" s="37"/>
      <c r="AB178" s="37"/>
      <c r="AC178" s="37"/>
      <c r="AD178" s="37"/>
      <c r="AE178" s="37"/>
      <c r="AR178" s="186" t="s">
        <v>174</v>
      </c>
      <c r="AT178" s="186" t="s">
        <v>272</v>
      </c>
      <c r="AU178" s="186" t="s">
        <v>72</v>
      </c>
      <c r="AY178" s="16" t="s">
        <v>136</v>
      </c>
      <c r="BE178" s="187">
        <f>IF(N178="základní",J178,0)</f>
        <v>0</v>
      </c>
      <c r="BF178" s="187">
        <f>IF(N178="snížená",J178,0)</f>
        <v>0</v>
      </c>
      <c r="BG178" s="187">
        <f>IF(N178="zákl. přenesená",J178,0)</f>
        <v>0</v>
      </c>
      <c r="BH178" s="187">
        <f>IF(N178="sníž. přenesená",J178,0)</f>
        <v>0</v>
      </c>
      <c r="BI178" s="187">
        <f>IF(N178="nulová",J178,0)</f>
        <v>0</v>
      </c>
      <c r="BJ178" s="16" t="s">
        <v>80</v>
      </c>
      <c r="BK178" s="187">
        <f>ROUND(I178*H178,2)</f>
        <v>0</v>
      </c>
      <c r="BL178" s="16" t="s">
        <v>135</v>
      </c>
      <c r="BM178" s="186" t="s">
        <v>298</v>
      </c>
    </row>
    <row r="179" s="11" customFormat="1">
      <c r="A179" s="11"/>
      <c r="B179" s="199"/>
      <c r="C179" s="200"/>
      <c r="D179" s="190" t="s">
        <v>137</v>
      </c>
      <c r="E179" s="201" t="s">
        <v>19</v>
      </c>
      <c r="F179" s="202" t="s">
        <v>961</v>
      </c>
      <c r="G179" s="200"/>
      <c r="H179" s="203">
        <v>2.2799999999999998</v>
      </c>
      <c r="I179" s="204"/>
      <c r="J179" s="200"/>
      <c r="K179" s="200"/>
      <c r="L179" s="205"/>
      <c r="M179" s="206"/>
      <c r="N179" s="207"/>
      <c r="O179" s="207"/>
      <c r="P179" s="207"/>
      <c r="Q179" s="207"/>
      <c r="R179" s="207"/>
      <c r="S179" s="207"/>
      <c r="T179" s="208"/>
      <c r="U179" s="11"/>
      <c r="V179" s="11"/>
      <c r="W179" s="11"/>
      <c r="X179" s="11"/>
      <c r="Y179" s="11"/>
      <c r="Z179" s="11"/>
      <c r="AA179" s="11"/>
      <c r="AB179" s="11"/>
      <c r="AC179" s="11"/>
      <c r="AD179" s="11"/>
      <c r="AE179" s="11"/>
      <c r="AT179" s="209" t="s">
        <v>137</v>
      </c>
      <c r="AU179" s="209" t="s">
        <v>72</v>
      </c>
      <c r="AV179" s="11" t="s">
        <v>82</v>
      </c>
      <c r="AW179" s="11" t="s">
        <v>33</v>
      </c>
      <c r="AX179" s="11" t="s">
        <v>72</v>
      </c>
      <c r="AY179" s="209" t="s">
        <v>136</v>
      </c>
    </row>
    <row r="180" s="12" customFormat="1">
      <c r="A180" s="12"/>
      <c r="B180" s="210"/>
      <c r="C180" s="211"/>
      <c r="D180" s="190" t="s">
        <v>137</v>
      </c>
      <c r="E180" s="212" t="s">
        <v>19</v>
      </c>
      <c r="F180" s="213" t="s">
        <v>140</v>
      </c>
      <c r="G180" s="211"/>
      <c r="H180" s="214">
        <v>2.2799999999999998</v>
      </c>
      <c r="I180" s="215"/>
      <c r="J180" s="211"/>
      <c r="K180" s="211"/>
      <c r="L180" s="216"/>
      <c r="M180" s="217"/>
      <c r="N180" s="218"/>
      <c r="O180" s="218"/>
      <c r="P180" s="218"/>
      <c r="Q180" s="218"/>
      <c r="R180" s="218"/>
      <c r="S180" s="218"/>
      <c r="T180" s="219"/>
      <c r="U180" s="12"/>
      <c r="V180" s="12"/>
      <c r="W180" s="12"/>
      <c r="X180" s="12"/>
      <c r="Y180" s="12"/>
      <c r="Z180" s="12"/>
      <c r="AA180" s="12"/>
      <c r="AB180" s="12"/>
      <c r="AC180" s="12"/>
      <c r="AD180" s="12"/>
      <c r="AE180" s="12"/>
      <c r="AT180" s="220" t="s">
        <v>137</v>
      </c>
      <c r="AU180" s="220" t="s">
        <v>72</v>
      </c>
      <c r="AV180" s="12" t="s">
        <v>135</v>
      </c>
      <c r="AW180" s="12" t="s">
        <v>33</v>
      </c>
      <c r="AX180" s="12" t="s">
        <v>80</v>
      </c>
      <c r="AY180" s="220" t="s">
        <v>136</v>
      </c>
    </row>
    <row r="181" s="2" customFormat="1" ht="33" customHeight="1">
      <c r="A181" s="37"/>
      <c r="B181" s="38"/>
      <c r="C181" s="175" t="s">
        <v>219</v>
      </c>
      <c r="D181" s="175" t="s">
        <v>130</v>
      </c>
      <c r="E181" s="176" t="s">
        <v>198</v>
      </c>
      <c r="F181" s="177" t="s">
        <v>199</v>
      </c>
      <c r="G181" s="178" t="s">
        <v>149</v>
      </c>
      <c r="H181" s="179">
        <v>7.258</v>
      </c>
      <c r="I181" s="180"/>
      <c r="J181" s="181">
        <f>ROUND(I181*H181,2)</f>
        <v>0</v>
      </c>
      <c r="K181" s="177" t="s">
        <v>134</v>
      </c>
      <c r="L181" s="43"/>
      <c r="M181" s="182" t="s">
        <v>19</v>
      </c>
      <c r="N181" s="183" t="s">
        <v>43</v>
      </c>
      <c r="O181" s="83"/>
      <c r="P181" s="184">
        <f>O181*H181</f>
        <v>0</v>
      </c>
      <c r="Q181" s="184">
        <v>0</v>
      </c>
      <c r="R181" s="184">
        <f>Q181*H181</f>
        <v>0</v>
      </c>
      <c r="S181" s="184">
        <v>0</v>
      </c>
      <c r="T181" s="185">
        <f>S181*H181</f>
        <v>0</v>
      </c>
      <c r="U181" s="37"/>
      <c r="V181" s="37"/>
      <c r="W181" s="37"/>
      <c r="X181" s="37"/>
      <c r="Y181" s="37"/>
      <c r="Z181" s="37"/>
      <c r="AA181" s="37"/>
      <c r="AB181" s="37"/>
      <c r="AC181" s="37"/>
      <c r="AD181" s="37"/>
      <c r="AE181" s="37"/>
      <c r="AR181" s="186" t="s">
        <v>135</v>
      </c>
      <c r="AT181" s="186" t="s">
        <v>130</v>
      </c>
      <c r="AU181" s="186" t="s">
        <v>72</v>
      </c>
      <c r="AY181" s="16" t="s">
        <v>136</v>
      </c>
      <c r="BE181" s="187">
        <f>IF(N181="základní",J181,0)</f>
        <v>0</v>
      </c>
      <c r="BF181" s="187">
        <f>IF(N181="snížená",J181,0)</f>
        <v>0</v>
      </c>
      <c r="BG181" s="187">
        <f>IF(N181="zákl. přenesená",J181,0)</f>
        <v>0</v>
      </c>
      <c r="BH181" s="187">
        <f>IF(N181="sníž. přenesená",J181,0)</f>
        <v>0</v>
      </c>
      <c r="BI181" s="187">
        <f>IF(N181="nulová",J181,0)</f>
        <v>0</v>
      </c>
      <c r="BJ181" s="16" t="s">
        <v>80</v>
      </c>
      <c r="BK181" s="187">
        <f>ROUND(I181*H181,2)</f>
        <v>0</v>
      </c>
      <c r="BL181" s="16" t="s">
        <v>135</v>
      </c>
      <c r="BM181" s="186" t="s">
        <v>301</v>
      </c>
    </row>
    <row r="182" s="11" customFormat="1">
      <c r="A182" s="11"/>
      <c r="B182" s="199"/>
      <c r="C182" s="200"/>
      <c r="D182" s="190" t="s">
        <v>137</v>
      </c>
      <c r="E182" s="201" t="s">
        <v>19</v>
      </c>
      <c r="F182" s="202" t="s">
        <v>962</v>
      </c>
      <c r="G182" s="200"/>
      <c r="H182" s="203">
        <v>7.258</v>
      </c>
      <c r="I182" s="204"/>
      <c r="J182" s="200"/>
      <c r="K182" s="200"/>
      <c r="L182" s="205"/>
      <c r="M182" s="206"/>
      <c r="N182" s="207"/>
      <c r="O182" s="207"/>
      <c r="P182" s="207"/>
      <c r="Q182" s="207"/>
      <c r="R182" s="207"/>
      <c r="S182" s="207"/>
      <c r="T182" s="208"/>
      <c r="U182" s="11"/>
      <c r="V182" s="11"/>
      <c r="W182" s="11"/>
      <c r="X182" s="11"/>
      <c r="Y182" s="11"/>
      <c r="Z182" s="11"/>
      <c r="AA182" s="11"/>
      <c r="AB182" s="11"/>
      <c r="AC182" s="11"/>
      <c r="AD182" s="11"/>
      <c r="AE182" s="11"/>
      <c r="AT182" s="209" t="s">
        <v>137</v>
      </c>
      <c r="AU182" s="209" t="s">
        <v>72</v>
      </c>
      <c r="AV182" s="11" t="s">
        <v>82</v>
      </c>
      <c r="AW182" s="11" t="s">
        <v>33</v>
      </c>
      <c r="AX182" s="11" t="s">
        <v>72</v>
      </c>
      <c r="AY182" s="209" t="s">
        <v>136</v>
      </c>
    </row>
    <row r="183" s="12" customFormat="1">
      <c r="A183" s="12"/>
      <c r="B183" s="210"/>
      <c r="C183" s="211"/>
      <c r="D183" s="190" t="s">
        <v>137</v>
      </c>
      <c r="E183" s="212" t="s">
        <v>19</v>
      </c>
      <c r="F183" s="213" t="s">
        <v>140</v>
      </c>
      <c r="G183" s="211"/>
      <c r="H183" s="214">
        <v>7.258</v>
      </c>
      <c r="I183" s="215"/>
      <c r="J183" s="211"/>
      <c r="K183" s="211"/>
      <c r="L183" s="216"/>
      <c r="M183" s="217"/>
      <c r="N183" s="218"/>
      <c r="O183" s="218"/>
      <c r="P183" s="218"/>
      <c r="Q183" s="218"/>
      <c r="R183" s="218"/>
      <c r="S183" s="218"/>
      <c r="T183" s="219"/>
      <c r="U183" s="12"/>
      <c r="V183" s="12"/>
      <c r="W183" s="12"/>
      <c r="X183" s="12"/>
      <c r="Y183" s="12"/>
      <c r="Z183" s="12"/>
      <c r="AA183" s="12"/>
      <c r="AB183" s="12"/>
      <c r="AC183" s="12"/>
      <c r="AD183" s="12"/>
      <c r="AE183" s="12"/>
      <c r="AT183" s="220" t="s">
        <v>137</v>
      </c>
      <c r="AU183" s="220" t="s">
        <v>72</v>
      </c>
      <c r="AV183" s="12" t="s">
        <v>135</v>
      </c>
      <c r="AW183" s="12" t="s">
        <v>33</v>
      </c>
      <c r="AX183" s="12" t="s">
        <v>80</v>
      </c>
      <c r="AY183" s="220" t="s">
        <v>136</v>
      </c>
    </row>
    <row r="184" s="2" customFormat="1" ht="24.15" customHeight="1">
      <c r="A184" s="37"/>
      <c r="B184" s="38"/>
      <c r="C184" s="175" t="s">
        <v>306</v>
      </c>
      <c r="D184" s="175" t="s">
        <v>130</v>
      </c>
      <c r="E184" s="176" t="s">
        <v>963</v>
      </c>
      <c r="F184" s="177" t="s">
        <v>964</v>
      </c>
      <c r="G184" s="178" t="s">
        <v>195</v>
      </c>
      <c r="H184" s="179">
        <v>96.200000000000003</v>
      </c>
      <c r="I184" s="180"/>
      <c r="J184" s="181">
        <f>ROUND(I184*H184,2)</f>
        <v>0</v>
      </c>
      <c r="K184" s="177" t="s">
        <v>134</v>
      </c>
      <c r="L184" s="43"/>
      <c r="M184" s="182" t="s">
        <v>19</v>
      </c>
      <c r="N184" s="183" t="s">
        <v>43</v>
      </c>
      <c r="O184" s="83"/>
      <c r="P184" s="184">
        <f>O184*H184</f>
        <v>0</v>
      </c>
      <c r="Q184" s="184">
        <v>0</v>
      </c>
      <c r="R184" s="184">
        <f>Q184*H184</f>
        <v>0</v>
      </c>
      <c r="S184" s="184">
        <v>0</v>
      </c>
      <c r="T184" s="185">
        <f>S184*H184</f>
        <v>0</v>
      </c>
      <c r="U184" s="37"/>
      <c r="V184" s="37"/>
      <c r="W184" s="37"/>
      <c r="X184" s="37"/>
      <c r="Y184" s="37"/>
      <c r="Z184" s="37"/>
      <c r="AA184" s="37"/>
      <c r="AB184" s="37"/>
      <c r="AC184" s="37"/>
      <c r="AD184" s="37"/>
      <c r="AE184" s="37"/>
      <c r="AR184" s="186" t="s">
        <v>135</v>
      </c>
      <c r="AT184" s="186" t="s">
        <v>130</v>
      </c>
      <c r="AU184" s="186" t="s">
        <v>72</v>
      </c>
      <c r="AY184" s="16" t="s">
        <v>136</v>
      </c>
      <c r="BE184" s="187">
        <f>IF(N184="základní",J184,0)</f>
        <v>0</v>
      </c>
      <c r="BF184" s="187">
        <f>IF(N184="snížená",J184,0)</f>
        <v>0</v>
      </c>
      <c r="BG184" s="187">
        <f>IF(N184="zákl. přenesená",J184,0)</f>
        <v>0</v>
      </c>
      <c r="BH184" s="187">
        <f>IF(N184="sníž. přenesená",J184,0)</f>
        <v>0</v>
      </c>
      <c r="BI184" s="187">
        <f>IF(N184="nulová",J184,0)</f>
        <v>0</v>
      </c>
      <c r="BJ184" s="16" t="s">
        <v>80</v>
      </c>
      <c r="BK184" s="187">
        <f>ROUND(I184*H184,2)</f>
        <v>0</v>
      </c>
      <c r="BL184" s="16" t="s">
        <v>135</v>
      </c>
      <c r="BM184" s="186" t="s">
        <v>304</v>
      </c>
    </row>
    <row r="185" s="10" customFormat="1">
      <c r="A185" s="10"/>
      <c r="B185" s="188"/>
      <c r="C185" s="189"/>
      <c r="D185" s="190" t="s">
        <v>137</v>
      </c>
      <c r="E185" s="191" t="s">
        <v>19</v>
      </c>
      <c r="F185" s="192" t="s">
        <v>949</v>
      </c>
      <c r="G185" s="189"/>
      <c r="H185" s="191" t="s">
        <v>19</v>
      </c>
      <c r="I185" s="193"/>
      <c r="J185" s="189"/>
      <c r="K185" s="189"/>
      <c r="L185" s="194"/>
      <c r="M185" s="195"/>
      <c r="N185" s="196"/>
      <c r="O185" s="196"/>
      <c r="P185" s="196"/>
      <c r="Q185" s="196"/>
      <c r="R185" s="196"/>
      <c r="S185" s="196"/>
      <c r="T185" s="197"/>
      <c r="U185" s="10"/>
      <c r="V185" s="10"/>
      <c r="W185" s="10"/>
      <c r="X185" s="10"/>
      <c r="Y185" s="10"/>
      <c r="Z185" s="10"/>
      <c r="AA185" s="10"/>
      <c r="AB185" s="10"/>
      <c r="AC185" s="10"/>
      <c r="AD185" s="10"/>
      <c r="AE185" s="10"/>
      <c r="AT185" s="198" t="s">
        <v>137</v>
      </c>
      <c r="AU185" s="198" t="s">
        <v>72</v>
      </c>
      <c r="AV185" s="10" t="s">
        <v>80</v>
      </c>
      <c r="AW185" s="10" t="s">
        <v>33</v>
      </c>
      <c r="AX185" s="10" t="s">
        <v>72</v>
      </c>
      <c r="AY185" s="198" t="s">
        <v>136</v>
      </c>
    </row>
    <row r="186" s="10" customFormat="1">
      <c r="A186" s="10"/>
      <c r="B186" s="188"/>
      <c r="C186" s="189"/>
      <c r="D186" s="190" t="s">
        <v>137</v>
      </c>
      <c r="E186" s="191" t="s">
        <v>19</v>
      </c>
      <c r="F186" s="192" t="s">
        <v>950</v>
      </c>
      <c r="G186" s="189"/>
      <c r="H186" s="191" t="s">
        <v>19</v>
      </c>
      <c r="I186" s="193"/>
      <c r="J186" s="189"/>
      <c r="K186" s="189"/>
      <c r="L186" s="194"/>
      <c r="M186" s="195"/>
      <c r="N186" s="196"/>
      <c r="O186" s="196"/>
      <c r="P186" s="196"/>
      <c r="Q186" s="196"/>
      <c r="R186" s="196"/>
      <c r="S186" s="196"/>
      <c r="T186" s="197"/>
      <c r="U186" s="10"/>
      <c r="V186" s="10"/>
      <c r="W186" s="10"/>
      <c r="X186" s="10"/>
      <c r="Y186" s="10"/>
      <c r="Z186" s="10"/>
      <c r="AA186" s="10"/>
      <c r="AB186" s="10"/>
      <c r="AC186" s="10"/>
      <c r="AD186" s="10"/>
      <c r="AE186" s="10"/>
      <c r="AT186" s="198" t="s">
        <v>137</v>
      </c>
      <c r="AU186" s="198" t="s">
        <v>72</v>
      </c>
      <c r="AV186" s="10" t="s">
        <v>80</v>
      </c>
      <c r="AW186" s="10" t="s">
        <v>33</v>
      </c>
      <c r="AX186" s="10" t="s">
        <v>72</v>
      </c>
      <c r="AY186" s="198" t="s">
        <v>136</v>
      </c>
    </row>
    <row r="187" s="11" customFormat="1">
      <c r="A187" s="11"/>
      <c r="B187" s="199"/>
      <c r="C187" s="200"/>
      <c r="D187" s="190" t="s">
        <v>137</v>
      </c>
      <c r="E187" s="201" t="s">
        <v>19</v>
      </c>
      <c r="F187" s="202" t="s">
        <v>965</v>
      </c>
      <c r="G187" s="200"/>
      <c r="H187" s="203">
        <v>96.200000000000003</v>
      </c>
      <c r="I187" s="204"/>
      <c r="J187" s="200"/>
      <c r="K187" s="200"/>
      <c r="L187" s="205"/>
      <c r="M187" s="206"/>
      <c r="N187" s="207"/>
      <c r="O187" s="207"/>
      <c r="P187" s="207"/>
      <c r="Q187" s="207"/>
      <c r="R187" s="207"/>
      <c r="S187" s="207"/>
      <c r="T187" s="208"/>
      <c r="U187" s="11"/>
      <c r="V187" s="11"/>
      <c r="W187" s="11"/>
      <c r="X187" s="11"/>
      <c r="Y187" s="11"/>
      <c r="Z187" s="11"/>
      <c r="AA187" s="11"/>
      <c r="AB187" s="11"/>
      <c r="AC187" s="11"/>
      <c r="AD187" s="11"/>
      <c r="AE187" s="11"/>
      <c r="AT187" s="209" t="s">
        <v>137</v>
      </c>
      <c r="AU187" s="209" t="s">
        <v>72</v>
      </c>
      <c r="AV187" s="11" t="s">
        <v>82</v>
      </c>
      <c r="AW187" s="11" t="s">
        <v>33</v>
      </c>
      <c r="AX187" s="11" t="s">
        <v>72</v>
      </c>
      <c r="AY187" s="209" t="s">
        <v>136</v>
      </c>
    </row>
    <row r="188" s="12" customFormat="1">
      <c r="A188" s="12"/>
      <c r="B188" s="210"/>
      <c r="C188" s="211"/>
      <c r="D188" s="190" t="s">
        <v>137</v>
      </c>
      <c r="E188" s="212" t="s">
        <v>19</v>
      </c>
      <c r="F188" s="213" t="s">
        <v>140</v>
      </c>
      <c r="G188" s="211"/>
      <c r="H188" s="214">
        <v>96.200000000000003</v>
      </c>
      <c r="I188" s="215"/>
      <c r="J188" s="211"/>
      <c r="K188" s="211"/>
      <c r="L188" s="216"/>
      <c r="M188" s="217"/>
      <c r="N188" s="218"/>
      <c r="O188" s="218"/>
      <c r="P188" s="218"/>
      <c r="Q188" s="218"/>
      <c r="R188" s="218"/>
      <c r="S188" s="218"/>
      <c r="T188" s="219"/>
      <c r="U188" s="12"/>
      <c r="V188" s="12"/>
      <c r="W188" s="12"/>
      <c r="X188" s="12"/>
      <c r="Y188" s="12"/>
      <c r="Z188" s="12"/>
      <c r="AA188" s="12"/>
      <c r="AB188" s="12"/>
      <c r="AC188" s="12"/>
      <c r="AD188" s="12"/>
      <c r="AE188" s="12"/>
      <c r="AT188" s="220" t="s">
        <v>137</v>
      </c>
      <c r="AU188" s="220" t="s">
        <v>72</v>
      </c>
      <c r="AV188" s="12" t="s">
        <v>135</v>
      </c>
      <c r="AW188" s="12" t="s">
        <v>33</v>
      </c>
      <c r="AX188" s="12" t="s">
        <v>80</v>
      </c>
      <c r="AY188" s="220" t="s">
        <v>136</v>
      </c>
    </row>
    <row r="189" s="2" customFormat="1" ht="16.5" customHeight="1">
      <c r="A189" s="37"/>
      <c r="B189" s="38"/>
      <c r="C189" s="221" t="s">
        <v>228</v>
      </c>
      <c r="D189" s="221" t="s">
        <v>272</v>
      </c>
      <c r="E189" s="222" t="s">
        <v>966</v>
      </c>
      <c r="F189" s="223" t="s">
        <v>967</v>
      </c>
      <c r="G189" s="224" t="s">
        <v>149</v>
      </c>
      <c r="H189" s="225">
        <v>36.075000000000003</v>
      </c>
      <c r="I189" s="226"/>
      <c r="J189" s="227">
        <f>ROUND(I189*H189,2)</f>
        <v>0</v>
      </c>
      <c r="K189" s="223" t="s">
        <v>134</v>
      </c>
      <c r="L189" s="228"/>
      <c r="M189" s="229" t="s">
        <v>19</v>
      </c>
      <c r="N189" s="230" t="s">
        <v>43</v>
      </c>
      <c r="O189" s="83"/>
      <c r="P189" s="184">
        <f>O189*H189</f>
        <v>0</v>
      </c>
      <c r="Q189" s="184">
        <v>0</v>
      </c>
      <c r="R189" s="184">
        <f>Q189*H189</f>
        <v>0</v>
      </c>
      <c r="S189" s="184">
        <v>0</v>
      </c>
      <c r="T189" s="185">
        <f>S189*H189</f>
        <v>0</v>
      </c>
      <c r="U189" s="37"/>
      <c r="V189" s="37"/>
      <c r="W189" s="37"/>
      <c r="X189" s="37"/>
      <c r="Y189" s="37"/>
      <c r="Z189" s="37"/>
      <c r="AA189" s="37"/>
      <c r="AB189" s="37"/>
      <c r="AC189" s="37"/>
      <c r="AD189" s="37"/>
      <c r="AE189" s="37"/>
      <c r="AR189" s="186" t="s">
        <v>174</v>
      </c>
      <c r="AT189" s="186" t="s">
        <v>272</v>
      </c>
      <c r="AU189" s="186" t="s">
        <v>72</v>
      </c>
      <c r="AY189" s="16" t="s">
        <v>136</v>
      </c>
      <c r="BE189" s="187">
        <f>IF(N189="základní",J189,0)</f>
        <v>0</v>
      </c>
      <c r="BF189" s="187">
        <f>IF(N189="snížená",J189,0)</f>
        <v>0</v>
      </c>
      <c r="BG189" s="187">
        <f>IF(N189="zákl. přenesená",J189,0)</f>
        <v>0</v>
      </c>
      <c r="BH189" s="187">
        <f>IF(N189="sníž. přenesená",J189,0)</f>
        <v>0</v>
      </c>
      <c r="BI189" s="187">
        <f>IF(N189="nulová",J189,0)</f>
        <v>0</v>
      </c>
      <c r="BJ189" s="16" t="s">
        <v>80</v>
      </c>
      <c r="BK189" s="187">
        <f>ROUND(I189*H189,2)</f>
        <v>0</v>
      </c>
      <c r="BL189" s="16" t="s">
        <v>135</v>
      </c>
      <c r="BM189" s="186" t="s">
        <v>309</v>
      </c>
    </row>
    <row r="190" s="11" customFormat="1">
      <c r="A190" s="11"/>
      <c r="B190" s="199"/>
      <c r="C190" s="200"/>
      <c r="D190" s="190" t="s">
        <v>137</v>
      </c>
      <c r="E190" s="201" t="s">
        <v>19</v>
      </c>
      <c r="F190" s="202" t="s">
        <v>968</v>
      </c>
      <c r="G190" s="200"/>
      <c r="H190" s="203">
        <v>36.075000000000003</v>
      </c>
      <c r="I190" s="204"/>
      <c r="J190" s="200"/>
      <c r="K190" s="200"/>
      <c r="L190" s="205"/>
      <c r="M190" s="206"/>
      <c r="N190" s="207"/>
      <c r="O190" s="207"/>
      <c r="P190" s="207"/>
      <c r="Q190" s="207"/>
      <c r="R190" s="207"/>
      <c r="S190" s="207"/>
      <c r="T190" s="208"/>
      <c r="U190" s="11"/>
      <c r="V190" s="11"/>
      <c r="W190" s="11"/>
      <c r="X190" s="11"/>
      <c r="Y190" s="11"/>
      <c r="Z190" s="11"/>
      <c r="AA190" s="11"/>
      <c r="AB190" s="11"/>
      <c r="AC190" s="11"/>
      <c r="AD190" s="11"/>
      <c r="AE190" s="11"/>
      <c r="AT190" s="209" t="s">
        <v>137</v>
      </c>
      <c r="AU190" s="209" t="s">
        <v>72</v>
      </c>
      <c r="AV190" s="11" t="s">
        <v>82</v>
      </c>
      <c r="AW190" s="11" t="s">
        <v>33</v>
      </c>
      <c r="AX190" s="11" t="s">
        <v>72</v>
      </c>
      <c r="AY190" s="209" t="s">
        <v>136</v>
      </c>
    </row>
    <row r="191" s="12" customFormat="1">
      <c r="A191" s="12"/>
      <c r="B191" s="210"/>
      <c r="C191" s="211"/>
      <c r="D191" s="190" t="s">
        <v>137</v>
      </c>
      <c r="E191" s="212" t="s">
        <v>19</v>
      </c>
      <c r="F191" s="213" t="s">
        <v>140</v>
      </c>
      <c r="G191" s="211"/>
      <c r="H191" s="214">
        <v>36.075000000000003</v>
      </c>
      <c r="I191" s="215"/>
      <c r="J191" s="211"/>
      <c r="K191" s="211"/>
      <c r="L191" s="216"/>
      <c r="M191" s="217"/>
      <c r="N191" s="218"/>
      <c r="O191" s="218"/>
      <c r="P191" s="218"/>
      <c r="Q191" s="218"/>
      <c r="R191" s="218"/>
      <c r="S191" s="218"/>
      <c r="T191" s="219"/>
      <c r="U191" s="12"/>
      <c r="V191" s="12"/>
      <c r="W191" s="12"/>
      <c r="X191" s="12"/>
      <c r="Y191" s="12"/>
      <c r="Z191" s="12"/>
      <c r="AA191" s="12"/>
      <c r="AB191" s="12"/>
      <c r="AC191" s="12"/>
      <c r="AD191" s="12"/>
      <c r="AE191" s="12"/>
      <c r="AT191" s="220" t="s">
        <v>137</v>
      </c>
      <c r="AU191" s="220" t="s">
        <v>72</v>
      </c>
      <c r="AV191" s="12" t="s">
        <v>135</v>
      </c>
      <c r="AW191" s="12" t="s">
        <v>33</v>
      </c>
      <c r="AX191" s="12" t="s">
        <v>80</v>
      </c>
      <c r="AY191" s="220" t="s">
        <v>136</v>
      </c>
    </row>
    <row r="192" s="2" customFormat="1" ht="16.5" customHeight="1">
      <c r="A192" s="37"/>
      <c r="B192" s="38"/>
      <c r="C192" s="221" t="s">
        <v>314</v>
      </c>
      <c r="D192" s="221" t="s">
        <v>272</v>
      </c>
      <c r="E192" s="222" t="s">
        <v>969</v>
      </c>
      <c r="F192" s="223" t="s">
        <v>970</v>
      </c>
      <c r="G192" s="224" t="s">
        <v>149</v>
      </c>
      <c r="H192" s="225">
        <v>12.025</v>
      </c>
      <c r="I192" s="226"/>
      <c r="J192" s="227">
        <f>ROUND(I192*H192,2)</f>
        <v>0</v>
      </c>
      <c r="K192" s="223" t="s">
        <v>134</v>
      </c>
      <c r="L192" s="228"/>
      <c r="M192" s="229" t="s">
        <v>19</v>
      </c>
      <c r="N192" s="230" t="s">
        <v>43</v>
      </c>
      <c r="O192" s="83"/>
      <c r="P192" s="184">
        <f>O192*H192</f>
        <v>0</v>
      </c>
      <c r="Q192" s="184">
        <v>0</v>
      </c>
      <c r="R192" s="184">
        <f>Q192*H192</f>
        <v>0</v>
      </c>
      <c r="S192" s="184">
        <v>0</v>
      </c>
      <c r="T192" s="185">
        <f>S192*H192</f>
        <v>0</v>
      </c>
      <c r="U192" s="37"/>
      <c r="V192" s="37"/>
      <c r="W192" s="37"/>
      <c r="X192" s="37"/>
      <c r="Y192" s="37"/>
      <c r="Z192" s="37"/>
      <c r="AA192" s="37"/>
      <c r="AB192" s="37"/>
      <c r="AC192" s="37"/>
      <c r="AD192" s="37"/>
      <c r="AE192" s="37"/>
      <c r="AR192" s="186" t="s">
        <v>174</v>
      </c>
      <c r="AT192" s="186" t="s">
        <v>272</v>
      </c>
      <c r="AU192" s="186" t="s">
        <v>72</v>
      </c>
      <c r="AY192" s="16" t="s">
        <v>136</v>
      </c>
      <c r="BE192" s="187">
        <f>IF(N192="základní",J192,0)</f>
        <v>0</v>
      </c>
      <c r="BF192" s="187">
        <f>IF(N192="snížená",J192,0)</f>
        <v>0</v>
      </c>
      <c r="BG192" s="187">
        <f>IF(N192="zákl. přenesená",J192,0)</f>
        <v>0</v>
      </c>
      <c r="BH192" s="187">
        <f>IF(N192="sníž. přenesená",J192,0)</f>
        <v>0</v>
      </c>
      <c r="BI192" s="187">
        <f>IF(N192="nulová",J192,0)</f>
        <v>0</v>
      </c>
      <c r="BJ192" s="16" t="s">
        <v>80</v>
      </c>
      <c r="BK192" s="187">
        <f>ROUND(I192*H192,2)</f>
        <v>0</v>
      </c>
      <c r="BL192" s="16" t="s">
        <v>135</v>
      </c>
      <c r="BM192" s="186" t="s">
        <v>311</v>
      </c>
    </row>
    <row r="193" s="11" customFormat="1">
      <c r="A193" s="11"/>
      <c r="B193" s="199"/>
      <c r="C193" s="200"/>
      <c r="D193" s="190" t="s">
        <v>137</v>
      </c>
      <c r="E193" s="201" t="s">
        <v>19</v>
      </c>
      <c r="F193" s="202" t="s">
        <v>971</v>
      </c>
      <c r="G193" s="200"/>
      <c r="H193" s="203">
        <v>12.025</v>
      </c>
      <c r="I193" s="204"/>
      <c r="J193" s="200"/>
      <c r="K193" s="200"/>
      <c r="L193" s="205"/>
      <c r="M193" s="206"/>
      <c r="N193" s="207"/>
      <c r="O193" s="207"/>
      <c r="P193" s="207"/>
      <c r="Q193" s="207"/>
      <c r="R193" s="207"/>
      <c r="S193" s="207"/>
      <c r="T193" s="208"/>
      <c r="U193" s="11"/>
      <c r="V193" s="11"/>
      <c r="W193" s="11"/>
      <c r="X193" s="11"/>
      <c r="Y193" s="11"/>
      <c r="Z193" s="11"/>
      <c r="AA193" s="11"/>
      <c r="AB193" s="11"/>
      <c r="AC193" s="11"/>
      <c r="AD193" s="11"/>
      <c r="AE193" s="11"/>
      <c r="AT193" s="209" t="s">
        <v>137</v>
      </c>
      <c r="AU193" s="209" t="s">
        <v>72</v>
      </c>
      <c r="AV193" s="11" t="s">
        <v>82</v>
      </c>
      <c r="AW193" s="11" t="s">
        <v>33</v>
      </c>
      <c r="AX193" s="11" t="s">
        <v>72</v>
      </c>
      <c r="AY193" s="209" t="s">
        <v>136</v>
      </c>
    </row>
    <row r="194" s="12" customFormat="1">
      <c r="A194" s="12"/>
      <c r="B194" s="210"/>
      <c r="C194" s="211"/>
      <c r="D194" s="190" t="s">
        <v>137</v>
      </c>
      <c r="E194" s="212" t="s">
        <v>19</v>
      </c>
      <c r="F194" s="213" t="s">
        <v>140</v>
      </c>
      <c r="G194" s="211"/>
      <c r="H194" s="214">
        <v>12.025</v>
      </c>
      <c r="I194" s="215"/>
      <c r="J194" s="211"/>
      <c r="K194" s="211"/>
      <c r="L194" s="216"/>
      <c r="M194" s="217"/>
      <c r="N194" s="218"/>
      <c r="O194" s="218"/>
      <c r="P194" s="218"/>
      <c r="Q194" s="218"/>
      <c r="R194" s="218"/>
      <c r="S194" s="218"/>
      <c r="T194" s="219"/>
      <c r="U194" s="12"/>
      <c r="V194" s="12"/>
      <c r="W194" s="12"/>
      <c r="X194" s="12"/>
      <c r="Y194" s="12"/>
      <c r="Z194" s="12"/>
      <c r="AA194" s="12"/>
      <c r="AB194" s="12"/>
      <c r="AC194" s="12"/>
      <c r="AD194" s="12"/>
      <c r="AE194" s="12"/>
      <c r="AT194" s="220" t="s">
        <v>137</v>
      </c>
      <c r="AU194" s="220" t="s">
        <v>72</v>
      </c>
      <c r="AV194" s="12" t="s">
        <v>135</v>
      </c>
      <c r="AW194" s="12" t="s">
        <v>33</v>
      </c>
      <c r="AX194" s="12" t="s">
        <v>80</v>
      </c>
      <c r="AY194" s="220" t="s">
        <v>136</v>
      </c>
    </row>
    <row r="195" s="2" customFormat="1" ht="33" customHeight="1">
      <c r="A195" s="37"/>
      <c r="B195" s="38"/>
      <c r="C195" s="175" t="s">
        <v>232</v>
      </c>
      <c r="D195" s="175" t="s">
        <v>130</v>
      </c>
      <c r="E195" s="176" t="s">
        <v>972</v>
      </c>
      <c r="F195" s="177" t="s">
        <v>973</v>
      </c>
      <c r="G195" s="178" t="s">
        <v>149</v>
      </c>
      <c r="H195" s="179">
        <v>48.100000000000001</v>
      </c>
      <c r="I195" s="180"/>
      <c r="J195" s="181">
        <f>ROUND(I195*H195,2)</f>
        <v>0</v>
      </c>
      <c r="K195" s="177" t="s">
        <v>134</v>
      </c>
      <c r="L195" s="43"/>
      <c r="M195" s="182" t="s">
        <v>19</v>
      </c>
      <c r="N195" s="183" t="s">
        <v>43</v>
      </c>
      <c r="O195" s="83"/>
      <c r="P195" s="184">
        <f>O195*H195</f>
        <v>0</v>
      </c>
      <c r="Q195" s="184">
        <v>0</v>
      </c>
      <c r="R195" s="184">
        <f>Q195*H195</f>
        <v>0</v>
      </c>
      <c r="S195" s="184">
        <v>0</v>
      </c>
      <c r="T195" s="185">
        <f>S195*H195</f>
        <v>0</v>
      </c>
      <c r="U195" s="37"/>
      <c r="V195" s="37"/>
      <c r="W195" s="37"/>
      <c r="X195" s="37"/>
      <c r="Y195" s="37"/>
      <c r="Z195" s="37"/>
      <c r="AA195" s="37"/>
      <c r="AB195" s="37"/>
      <c r="AC195" s="37"/>
      <c r="AD195" s="37"/>
      <c r="AE195" s="37"/>
      <c r="AR195" s="186" t="s">
        <v>135</v>
      </c>
      <c r="AT195" s="186" t="s">
        <v>130</v>
      </c>
      <c r="AU195" s="186" t="s">
        <v>72</v>
      </c>
      <c r="AY195" s="16" t="s">
        <v>136</v>
      </c>
      <c r="BE195" s="187">
        <f>IF(N195="základní",J195,0)</f>
        <v>0</v>
      </c>
      <c r="BF195" s="187">
        <f>IF(N195="snížená",J195,0)</f>
        <v>0</v>
      </c>
      <c r="BG195" s="187">
        <f>IF(N195="zákl. přenesená",J195,0)</f>
        <v>0</v>
      </c>
      <c r="BH195" s="187">
        <f>IF(N195="sníž. přenesená",J195,0)</f>
        <v>0</v>
      </c>
      <c r="BI195" s="187">
        <f>IF(N195="nulová",J195,0)</f>
        <v>0</v>
      </c>
      <c r="BJ195" s="16" t="s">
        <v>80</v>
      </c>
      <c r="BK195" s="187">
        <f>ROUND(I195*H195,2)</f>
        <v>0</v>
      </c>
      <c r="BL195" s="16" t="s">
        <v>135</v>
      </c>
      <c r="BM195" s="186" t="s">
        <v>317</v>
      </c>
    </row>
    <row r="196" s="10" customFormat="1">
      <c r="A196" s="10"/>
      <c r="B196" s="188"/>
      <c r="C196" s="189"/>
      <c r="D196" s="190" t="s">
        <v>137</v>
      </c>
      <c r="E196" s="191" t="s">
        <v>19</v>
      </c>
      <c r="F196" s="192" t="s">
        <v>974</v>
      </c>
      <c r="G196" s="189"/>
      <c r="H196" s="191" t="s">
        <v>19</v>
      </c>
      <c r="I196" s="193"/>
      <c r="J196" s="189"/>
      <c r="K196" s="189"/>
      <c r="L196" s="194"/>
      <c r="M196" s="195"/>
      <c r="N196" s="196"/>
      <c r="O196" s="196"/>
      <c r="P196" s="196"/>
      <c r="Q196" s="196"/>
      <c r="R196" s="196"/>
      <c r="S196" s="196"/>
      <c r="T196" s="197"/>
      <c r="U196" s="10"/>
      <c r="V196" s="10"/>
      <c r="W196" s="10"/>
      <c r="X196" s="10"/>
      <c r="Y196" s="10"/>
      <c r="Z196" s="10"/>
      <c r="AA196" s="10"/>
      <c r="AB196" s="10"/>
      <c r="AC196" s="10"/>
      <c r="AD196" s="10"/>
      <c r="AE196" s="10"/>
      <c r="AT196" s="198" t="s">
        <v>137</v>
      </c>
      <c r="AU196" s="198" t="s">
        <v>72</v>
      </c>
      <c r="AV196" s="10" t="s">
        <v>80</v>
      </c>
      <c r="AW196" s="10" t="s">
        <v>33</v>
      </c>
      <c r="AX196" s="10" t="s">
        <v>72</v>
      </c>
      <c r="AY196" s="198" t="s">
        <v>136</v>
      </c>
    </row>
    <row r="197" s="11" customFormat="1">
      <c r="A197" s="11"/>
      <c r="B197" s="199"/>
      <c r="C197" s="200"/>
      <c r="D197" s="190" t="s">
        <v>137</v>
      </c>
      <c r="E197" s="201" t="s">
        <v>19</v>
      </c>
      <c r="F197" s="202" t="s">
        <v>975</v>
      </c>
      <c r="G197" s="200"/>
      <c r="H197" s="203">
        <v>48.100000000000001</v>
      </c>
      <c r="I197" s="204"/>
      <c r="J197" s="200"/>
      <c r="K197" s="200"/>
      <c r="L197" s="205"/>
      <c r="M197" s="206"/>
      <c r="N197" s="207"/>
      <c r="O197" s="207"/>
      <c r="P197" s="207"/>
      <c r="Q197" s="207"/>
      <c r="R197" s="207"/>
      <c r="S197" s="207"/>
      <c r="T197" s="208"/>
      <c r="U197" s="11"/>
      <c r="V197" s="11"/>
      <c r="W197" s="11"/>
      <c r="X197" s="11"/>
      <c r="Y197" s="11"/>
      <c r="Z197" s="11"/>
      <c r="AA197" s="11"/>
      <c r="AB197" s="11"/>
      <c r="AC197" s="11"/>
      <c r="AD197" s="11"/>
      <c r="AE197" s="11"/>
      <c r="AT197" s="209" t="s">
        <v>137</v>
      </c>
      <c r="AU197" s="209" t="s">
        <v>72</v>
      </c>
      <c r="AV197" s="11" t="s">
        <v>82</v>
      </c>
      <c r="AW197" s="11" t="s">
        <v>33</v>
      </c>
      <c r="AX197" s="11" t="s">
        <v>72</v>
      </c>
      <c r="AY197" s="209" t="s">
        <v>136</v>
      </c>
    </row>
    <row r="198" s="12" customFormat="1">
      <c r="A198" s="12"/>
      <c r="B198" s="210"/>
      <c r="C198" s="211"/>
      <c r="D198" s="190" t="s">
        <v>137</v>
      </c>
      <c r="E198" s="212" t="s">
        <v>19</v>
      </c>
      <c r="F198" s="213" t="s">
        <v>140</v>
      </c>
      <c r="G198" s="211"/>
      <c r="H198" s="214">
        <v>48.100000000000001</v>
      </c>
      <c r="I198" s="215"/>
      <c r="J198" s="211"/>
      <c r="K198" s="211"/>
      <c r="L198" s="216"/>
      <c r="M198" s="217"/>
      <c r="N198" s="218"/>
      <c r="O198" s="218"/>
      <c r="P198" s="218"/>
      <c r="Q198" s="218"/>
      <c r="R198" s="218"/>
      <c r="S198" s="218"/>
      <c r="T198" s="219"/>
      <c r="U198" s="12"/>
      <c r="V198" s="12"/>
      <c r="W198" s="12"/>
      <c r="X198" s="12"/>
      <c r="Y198" s="12"/>
      <c r="Z198" s="12"/>
      <c r="AA198" s="12"/>
      <c r="AB198" s="12"/>
      <c r="AC198" s="12"/>
      <c r="AD198" s="12"/>
      <c r="AE198" s="12"/>
      <c r="AT198" s="220" t="s">
        <v>137</v>
      </c>
      <c r="AU198" s="220" t="s">
        <v>72</v>
      </c>
      <c r="AV198" s="12" t="s">
        <v>135</v>
      </c>
      <c r="AW198" s="12" t="s">
        <v>33</v>
      </c>
      <c r="AX198" s="12" t="s">
        <v>80</v>
      </c>
      <c r="AY198" s="220" t="s">
        <v>136</v>
      </c>
    </row>
    <row r="199" s="2" customFormat="1" ht="16.5" customHeight="1">
      <c r="A199" s="37"/>
      <c r="B199" s="38"/>
      <c r="C199" s="175" t="s">
        <v>323</v>
      </c>
      <c r="D199" s="175" t="s">
        <v>130</v>
      </c>
      <c r="E199" s="176" t="s">
        <v>288</v>
      </c>
      <c r="F199" s="177" t="s">
        <v>289</v>
      </c>
      <c r="G199" s="178" t="s">
        <v>149</v>
      </c>
      <c r="H199" s="179">
        <v>9.1799999999999997</v>
      </c>
      <c r="I199" s="180"/>
      <c r="J199" s="181">
        <f>ROUND(I199*H199,2)</f>
        <v>0</v>
      </c>
      <c r="K199" s="177" t="s">
        <v>134</v>
      </c>
      <c r="L199" s="43"/>
      <c r="M199" s="182" t="s">
        <v>19</v>
      </c>
      <c r="N199" s="183" t="s">
        <v>43</v>
      </c>
      <c r="O199" s="83"/>
      <c r="P199" s="184">
        <f>O199*H199</f>
        <v>0</v>
      </c>
      <c r="Q199" s="184">
        <v>0</v>
      </c>
      <c r="R199" s="184">
        <f>Q199*H199</f>
        <v>0</v>
      </c>
      <c r="S199" s="184">
        <v>0</v>
      </c>
      <c r="T199" s="185">
        <f>S199*H199</f>
        <v>0</v>
      </c>
      <c r="U199" s="37"/>
      <c r="V199" s="37"/>
      <c r="W199" s="37"/>
      <c r="X199" s="37"/>
      <c r="Y199" s="37"/>
      <c r="Z199" s="37"/>
      <c r="AA199" s="37"/>
      <c r="AB199" s="37"/>
      <c r="AC199" s="37"/>
      <c r="AD199" s="37"/>
      <c r="AE199" s="37"/>
      <c r="AR199" s="186" t="s">
        <v>135</v>
      </c>
      <c r="AT199" s="186" t="s">
        <v>130</v>
      </c>
      <c r="AU199" s="186" t="s">
        <v>72</v>
      </c>
      <c r="AY199" s="16" t="s">
        <v>136</v>
      </c>
      <c r="BE199" s="187">
        <f>IF(N199="základní",J199,0)</f>
        <v>0</v>
      </c>
      <c r="BF199" s="187">
        <f>IF(N199="snížená",J199,0)</f>
        <v>0</v>
      </c>
      <c r="BG199" s="187">
        <f>IF(N199="zákl. přenesená",J199,0)</f>
        <v>0</v>
      </c>
      <c r="BH199" s="187">
        <f>IF(N199="sníž. přenesená",J199,0)</f>
        <v>0</v>
      </c>
      <c r="BI199" s="187">
        <f>IF(N199="nulová",J199,0)</f>
        <v>0</v>
      </c>
      <c r="BJ199" s="16" t="s">
        <v>80</v>
      </c>
      <c r="BK199" s="187">
        <f>ROUND(I199*H199,2)</f>
        <v>0</v>
      </c>
      <c r="BL199" s="16" t="s">
        <v>135</v>
      </c>
      <c r="BM199" s="186" t="s">
        <v>321</v>
      </c>
    </row>
    <row r="200" s="10" customFormat="1">
      <c r="A200" s="10"/>
      <c r="B200" s="188"/>
      <c r="C200" s="189"/>
      <c r="D200" s="190" t="s">
        <v>137</v>
      </c>
      <c r="E200" s="191" t="s">
        <v>19</v>
      </c>
      <c r="F200" s="192" t="s">
        <v>976</v>
      </c>
      <c r="G200" s="189"/>
      <c r="H200" s="191" t="s">
        <v>19</v>
      </c>
      <c r="I200" s="193"/>
      <c r="J200" s="189"/>
      <c r="K200" s="189"/>
      <c r="L200" s="194"/>
      <c r="M200" s="195"/>
      <c r="N200" s="196"/>
      <c r="O200" s="196"/>
      <c r="P200" s="196"/>
      <c r="Q200" s="196"/>
      <c r="R200" s="196"/>
      <c r="S200" s="196"/>
      <c r="T200" s="197"/>
      <c r="U200" s="10"/>
      <c r="V200" s="10"/>
      <c r="W200" s="10"/>
      <c r="X200" s="10"/>
      <c r="Y200" s="10"/>
      <c r="Z200" s="10"/>
      <c r="AA200" s="10"/>
      <c r="AB200" s="10"/>
      <c r="AC200" s="10"/>
      <c r="AD200" s="10"/>
      <c r="AE200" s="10"/>
      <c r="AT200" s="198" t="s">
        <v>137</v>
      </c>
      <c r="AU200" s="198" t="s">
        <v>72</v>
      </c>
      <c r="AV200" s="10" t="s">
        <v>80</v>
      </c>
      <c r="AW200" s="10" t="s">
        <v>33</v>
      </c>
      <c r="AX200" s="10" t="s">
        <v>72</v>
      </c>
      <c r="AY200" s="198" t="s">
        <v>136</v>
      </c>
    </row>
    <row r="201" s="11" customFormat="1">
      <c r="A201" s="11"/>
      <c r="B201" s="199"/>
      <c r="C201" s="200"/>
      <c r="D201" s="190" t="s">
        <v>137</v>
      </c>
      <c r="E201" s="201" t="s">
        <v>19</v>
      </c>
      <c r="F201" s="202" t="s">
        <v>977</v>
      </c>
      <c r="G201" s="200"/>
      <c r="H201" s="203">
        <v>9.1799999999999997</v>
      </c>
      <c r="I201" s="204"/>
      <c r="J201" s="200"/>
      <c r="K201" s="200"/>
      <c r="L201" s="205"/>
      <c r="M201" s="206"/>
      <c r="N201" s="207"/>
      <c r="O201" s="207"/>
      <c r="P201" s="207"/>
      <c r="Q201" s="207"/>
      <c r="R201" s="207"/>
      <c r="S201" s="207"/>
      <c r="T201" s="208"/>
      <c r="U201" s="11"/>
      <c r="V201" s="11"/>
      <c r="W201" s="11"/>
      <c r="X201" s="11"/>
      <c r="Y201" s="11"/>
      <c r="Z201" s="11"/>
      <c r="AA201" s="11"/>
      <c r="AB201" s="11"/>
      <c r="AC201" s="11"/>
      <c r="AD201" s="11"/>
      <c r="AE201" s="11"/>
      <c r="AT201" s="209" t="s">
        <v>137</v>
      </c>
      <c r="AU201" s="209" t="s">
        <v>72</v>
      </c>
      <c r="AV201" s="11" t="s">
        <v>82</v>
      </c>
      <c r="AW201" s="11" t="s">
        <v>33</v>
      </c>
      <c r="AX201" s="11" t="s">
        <v>72</v>
      </c>
      <c r="AY201" s="209" t="s">
        <v>136</v>
      </c>
    </row>
    <row r="202" s="12" customFormat="1">
      <c r="A202" s="12"/>
      <c r="B202" s="210"/>
      <c r="C202" s="211"/>
      <c r="D202" s="190" t="s">
        <v>137</v>
      </c>
      <c r="E202" s="212" t="s">
        <v>19</v>
      </c>
      <c r="F202" s="213" t="s">
        <v>140</v>
      </c>
      <c r="G202" s="211"/>
      <c r="H202" s="214">
        <v>9.1799999999999997</v>
      </c>
      <c r="I202" s="215"/>
      <c r="J202" s="211"/>
      <c r="K202" s="211"/>
      <c r="L202" s="216"/>
      <c r="M202" s="217"/>
      <c r="N202" s="218"/>
      <c r="O202" s="218"/>
      <c r="P202" s="218"/>
      <c r="Q202" s="218"/>
      <c r="R202" s="218"/>
      <c r="S202" s="218"/>
      <c r="T202" s="219"/>
      <c r="U202" s="12"/>
      <c r="V202" s="12"/>
      <c r="W202" s="12"/>
      <c r="X202" s="12"/>
      <c r="Y202" s="12"/>
      <c r="Z202" s="12"/>
      <c r="AA202" s="12"/>
      <c r="AB202" s="12"/>
      <c r="AC202" s="12"/>
      <c r="AD202" s="12"/>
      <c r="AE202" s="12"/>
      <c r="AT202" s="220" t="s">
        <v>137</v>
      </c>
      <c r="AU202" s="220" t="s">
        <v>72</v>
      </c>
      <c r="AV202" s="12" t="s">
        <v>135</v>
      </c>
      <c r="AW202" s="12" t="s">
        <v>33</v>
      </c>
      <c r="AX202" s="12" t="s">
        <v>80</v>
      </c>
      <c r="AY202" s="220" t="s">
        <v>136</v>
      </c>
    </row>
    <row r="203" s="2" customFormat="1" ht="37.8" customHeight="1">
      <c r="A203" s="37"/>
      <c r="B203" s="38"/>
      <c r="C203" s="175" t="s">
        <v>238</v>
      </c>
      <c r="D203" s="175" t="s">
        <v>130</v>
      </c>
      <c r="E203" s="176" t="s">
        <v>293</v>
      </c>
      <c r="F203" s="177" t="s">
        <v>294</v>
      </c>
      <c r="G203" s="178" t="s">
        <v>149</v>
      </c>
      <c r="H203" s="179">
        <v>9.1799999999999997</v>
      </c>
      <c r="I203" s="180"/>
      <c r="J203" s="181">
        <f>ROUND(I203*H203,2)</f>
        <v>0</v>
      </c>
      <c r="K203" s="177" t="s">
        <v>134</v>
      </c>
      <c r="L203" s="43"/>
      <c r="M203" s="182" t="s">
        <v>19</v>
      </c>
      <c r="N203" s="183" t="s">
        <v>43</v>
      </c>
      <c r="O203" s="83"/>
      <c r="P203" s="184">
        <f>O203*H203</f>
        <v>0</v>
      </c>
      <c r="Q203" s="184">
        <v>0</v>
      </c>
      <c r="R203" s="184">
        <f>Q203*H203</f>
        <v>0</v>
      </c>
      <c r="S203" s="184">
        <v>0</v>
      </c>
      <c r="T203" s="185">
        <f>S203*H203</f>
        <v>0</v>
      </c>
      <c r="U203" s="37"/>
      <c r="V203" s="37"/>
      <c r="W203" s="37"/>
      <c r="X203" s="37"/>
      <c r="Y203" s="37"/>
      <c r="Z203" s="37"/>
      <c r="AA203" s="37"/>
      <c r="AB203" s="37"/>
      <c r="AC203" s="37"/>
      <c r="AD203" s="37"/>
      <c r="AE203" s="37"/>
      <c r="AR203" s="186" t="s">
        <v>135</v>
      </c>
      <c r="AT203" s="186" t="s">
        <v>130</v>
      </c>
      <c r="AU203" s="186" t="s">
        <v>72</v>
      </c>
      <c r="AY203" s="16" t="s">
        <v>136</v>
      </c>
      <c r="BE203" s="187">
        <f>IF(N203="základní",J203,0)</f>
        <v>0</v>
      </c>
      <c r="BF203" s="187">
        <f>IF(N203="snížená",J203,0)</f>
        <v>0</v>
      </c>
      <c r="BG203" s="187">
        <f>IF(N203="zákl. přenesená",J203,0)</f>
        <v>0</v>
      </c>
      <c r="BH203" s="187">
        <f>IF(N203="sníž. přenesená",J203,0)</f>
        <v>0</v>
      </c>
      <c r="BI203" s="187">
        <f>IF(N203="nulová",J203,0)</f>
        <v>0</v>
      </c>
      <c r="BJ203" s="16" t="s">
        <v>80</v>
      </c>
      <c r="BK203" s="187">
        <f>ROUND(I203*H203,2)</f>
        <v>0</v>
      </c>
      <c r="BL203" s="16" t="s">
        <v>135</v>
      </c>
      <c r="BM203" s="186" t="s">
        <v>326</v>
      </c>
    </row>
    <row r="204" s="11" customFormat="1">
      <c r="A204" s="11"/>
      <c r="B204" s="199"/>
      <c r="C204" s="200"/>
      <c r="D204" s="190" t="s">
        <v>137</v>
      </c>
      <c r="E204" s="201" t="s">
        <v>19</v>
      </c>
      <c r="F204" s="202" t="s">
        <v>978</v>
      </c>
      <c r="G204" s="200"/>
      <c r="H204" s="203">
        <v>9.1799999999999997</v>
      </c>
      <c r="I204" s="204"/>
      <c r="J204" s="200"/>
      <c r="K204" s="200"/>
      <c r="L204" s="205"/>
      <c r="M204" s="206"/>
      <c r="N204" s="207"/>
      <c r="O204" s="207"/>
      <c r="P204" s="207"/>
      <c r="Q204" s="207"/>
      <c r="R204" s="207"/>
      <c r="S204" s="207"/>
      <c r="T204" s="208"/>
      <c r="U204" s="11"/>
      <c r="V204" s="11"/>
      <c r="W204" s="11"/>
      <c r="X204" s="11"/>
      <c r="Y204" s="11"/>
      <c r="Z204" s="11"/>
      <c r="AA204" s="11"/>
      <c r="AB204" s="11"/>
      <c r="AC204" s="11"/>
      <c r="AD204" s="11"/>
      <c r="AE204" s="11"/>
      <c r="AT204" s="209" t="s">
        <v>137</v>
      </c>
      <c r="AU204" s="209" t="s">
        <v>72</v>
      </c>
      <c r="AV204" s="11" t="s">
        <v>82</v>
      </c>
      <c r="AW204" s="11" t="s">
        <v>33</v>
      </c>
      <c r="AX204" s="11" t="s">
        <v>72</v>
      </c>
      <c r="AY204" s="209" t="s">
        <v>136</v>
      </c>
    </row>
    <row r="205" s="12" customFormat="1">
      <c r="A205" s="12"/>
      <c r="B205" s="210"/>
      <c r="C205" s="211"/>
      <c r="D205" s="190" t="s">
        <v>137</v>
      </c>
      <c r="E205" s="212" t="s">
        <v>19</v>
      </c>
      <c r="F205" s="213" t="s">
        <v>140</v>
      </c>
      <c r="G205" s="211"/>
      <c r="H205" s="214">
        <v>9.1799999999999997</v>
      </c>
      <c r="I205" s="215"/>
      <c r="J205" s="211"/>
      <c r="K205" s="211"/>
      <c r="L205" s="216"/>
      <c r="M205" s="217"/>
      <c r="N205" s="218"/>
      <c r="O205" s="218"/>
      <c r="P205" s="218"/>
      <c r="Q205" s="218"/>
      <c r="R205" s="218"/>
      <c r="S205" s="218"/>
      <c r="T205" s="219"/>
      <c r="U205" s="12"/>
      <c r="V205" s="12"/>
      <c r="W205" s="12"/>
      <c r="X205" s="12"/>
      <c r="Y205" s="12"/>
      <c r="Z205" s="12"/>
      <c r="AA205" s="12"/>
      <c r="AB205" s="12"/>
      <c r="AC205" s="12"/>
      <c r="AD205" s="12"/>
      <c r="AE205" s="12"/>
      <c r="AT205" s="220" t="s">
        <v>137</v>
      </c>
      <c r="AU205" s="220" t="s">
        <v>72</v>
      </c>
      <c r="AV205" s="12" t="s">
        <v>135</v>
      </c>
      <c r="AW205" s="12" t="s">
        <v>33</v>
      </c>
      <c r="AX205" s="12" t="s">
        <v>80</v>
      </c>
      <c r="AY205" s="220" t="s">
        <v>136</v>
      </c>
    </row>
    <row r="206" s="2" customFormat="1" ht="16.5" customHeight="1">
      <c r="A206" s="37"/>
      <c r="B206" s="38"/>
      <c r="C206" s="175" t="s">
        <v>168</v>
      </c>
      <c r="D206" s="175" t="s">
        <v>130</v>
      </c>
      <c r="E206" s="176" t="s">
        <v>307</v>
      </c>
      <c r="F206" s="177" t="s">
        <v>308</v>
      </c>
      <c r="G206" s="178" t="s">
        <v>149</v>
      </c>
      <c r="H206" s="179">
        <v>9.1799999999999997</v>
      </c>
      <c r="I206" s="180"/>
      <c r="J206" s="181">
        <f>ROUND(I206*H206,2)</f>
        <v>0</v>
      </c>
      <c r="K206" s="177" t="s">
        <v>134</v>
      </c>
      <c r="L206" s="43"/>
      <c r="M206" s="182" t="s">
        <v>19</v>
      </c>
      <c r="N206" s="183" t="s">
        <v>43</v>
      </c>
      <c r="O206" s="83"/>
      <c r="P206" s="184">
        <f>O206*H206</f>
        <v>0</v>
      </c>
      <c r="Q206" s="184">
        <v>0</v>
      </c>
      <c r="R206" s="184">
        <f>Q206*H206</f>
        <v>0</v>
      </c>
      <c r="S206" s="184">
        <v>0</v>
      </c>
      <c r="T206" s="185">
        <f>S206*H206</f>
        <v>0</v>
      </c>
      <c r="U206" s="37"/>
      <c r="V206" s="37"/>
      <c r="W206" s="37"/>
      <c r="X206" s="37"/>
      <c r="Y206" s="37"/>
      <c r="Z206" s="37"/>
      <c r="AA206" s="37"/>
      <c r="AB206" s="37"/>
      <c r="AC206" s="37"/>
      <c r="AD206" s="37"/>
      <c r="AE206" s="37"/>
      <c r="AR206" s="186" t="s">
        <v>135</v>
      </c>
      <c r="AT206" s="186" t="s">
        <v>130</v>
      </c>
      <c r="AU206" s="186" t="s">
        <v>72</v>
      </c>
      <c r="AY206" s="16" t="s">
        <v>136</v>
      </c>
      <c r="BE206" s="187">
        <f>IF(N206="základní",J206,0)</f>
        <v>0</v>
      </c>
      <c r="BF206" s="187">
        <f>IF(N206="snížená",J206,0)</f>
        <v>0</v>
      </c>
      <c r="BG206" s="187">
        <f>IF(N206="zákl. přenesená",J206,0)</f>
        <v>0</v>
      </c>
      <c r="BH206" s="187">
        <f>IF(N206="sníž. přenesená",J206,0)</f>
        <v>0</v>
      </c>
      <c r="BI206" s="187">
        <f>IF(N206="nulová",J206,0)</f>
        <v>0</v>
      </c>
      <c r="BJ206" s="16" t="s">
        <v>80</v>
      </c>
      <c r="BK206" s="187">
        <f>ROUND(I206*H206,2)</f>
        <v>0</v>
      </c>
      <c r="BL206" s="16" t="s">
        <v>135</v>
      </c>
      <c r="BM206" s="186" t="s">
        <v>330</v>
      </c>
    </row>
    <row r="207" s="11" customFormat="1">
      <c r="A207" s="11"/>
      <c r="B207" s="199"/>
      <c r="C207" s="200"/>
      <c r="D207" s="190" t="s">
        <v>137</v>
      </c>
      <c r="E207" s="201" t="s">
        <v>19</v>
      </c>
      <c r="F207" s="202" t="s">
        <v>979</v>
      </c>
      <c r="G207" s="200"/>
      <c r="H207" s="203">
        <v>9.1799999999999997</v>
      </c>
      <c r="I207" s="204"/>
      <c r="J207" s="200"/>
      <c r="K207" s="200"/>
      <c r="L207" s="205"/>
      <c r="M207" s="206"/>
      <c r="N207" s="207"/>
      <c r="O207" s="207"/>
      <c r="P207" s="207"/>
      <c r="Q207" s="207"/>
      <c r="R207" s="207"/>
      <c r="S207" s="207"/>
      <c r="T207" s="208"/>
      <c r="U207" s="11"/>
      <c r="V207" s="11"/>
      <c r="W207" s="11"/>
      <c r="X207" s="11"/>
      <c r="Y207" s="11"/>
      <c r="Z207" s="11"/>
      <c r="AA207" s="11"/>
      <c r="AB207" s="11"/>
      <c r="AC207" s="11"/>
      <c r="AD207" s="11"/>
      <c r="AE207" s="11"/>
      <c r="AT207" s="209" t="s">
        <v>137</v>
      </c>
      <c r="AU207" s="209" t="s">
        <v>72</v>
      </c>
      <c r="AV207" s="11" t="s">
        <v>82</v>
      </c>
      <c r="AW207" s="11" t="s">
        <v>33</v>
      </c>
      <c r="AX207" s="11" t="s">
        <v>72</v>
      </c>
      <c r="AY207" s="209" t="s">
        <v>136</v>
      </c>
    </row>
    <row r="208" s="12" customFormat="1">
      <c r="A208" s="12"/>
      <c r="B208" s="210"/>
      <c r="C208" s="211"/>
      <c r="D208" s="190" t="s">
        <v>137</v>
      </c>
      <c r="E208" s="212" t="s">
        <v>19</v>
      </c>
      <c r="F208" s="213" t="s">
        <v>140</v>
      </c>
      <c r="G208" s="211"/>
      <c r="H208" s="214">
        <v>9.1799999999999997</v>
      </c>
      <c r="I208" s="215"/>
      <c r="J208" s="211"/>
      <c r="K208" s="211"/>
      <c r="L208" s="216"/>
      <c r="M208" s="217"/>
      <c r="N208" s="218"/>
      <c r="O208" s="218"/>
      <c r="P208" s="218"/>
      <c r="Q208" s="218"/>
      <c r="R208" s="218"/>
      <c r="S208" s="218"/>
      <c r="T208" s="219"/>
      <c r="U208" s="12"/>
      <c r="V208" s="12"/>
      <c r="W208" s="12"/>
      <c r="X208" s="12"/>
      <c r="Y208" s="12"/>
      <c r="Z208" s="12"/>
      <c r="AA208" s="12"/>
      <c r="AB208" s="12"/>
      <c r="AC208" s="12"/>
      <c r="AD208" s="12"/>
      <c r="AE208" s="12"/>
      <c r="AT208" s="220" t="s">
        <v>137</v>
      </c>
      <c r="AU208" s="220" t="s">
        <v>72</v>
      </c>
      <c r="AV208" s="12" t="s">
        <v>135</v>
      </c>
      <c r="AW208" s="12" t="s">
        <v>33</v>
      </c>
      <c r="AX208" s="12" t="s">
        <v>80</v>
      </c>
      <c r="AY208" s="220" t="s">
        <v>136</v>
      </c>
    </row>
    <row r="209" s="2" customFormat="1" ht="16.5" customHeight="1">
      <c r="A209" s="37"/>
      <c r="B209" s="38"/>
      <c r="C209" s="175" t="s">
        <v>244</v>
      </c>
      <c r="D209" s="175" t="s">
        <v>130</v>
      </c>
      <c r="E209" s="176" t="s">
        <v>204</v>
      </c>
      <c r="F209" s="177" t="s">
        <v>205</v>
      </c>
      <c r="G209" s="178" t="s">
        <v>149</v>
      </c>
      <c r="H209" s="179">
        <v>0.059999999999999998</v>
      </c>
      <c r="I209" s="180"/>
      <c r="J209" s="181">
        <f>ROUND(I209*H209,2)</f>
        <v>0</v>
      </c>
      <c r="K209" s="177" t="s">
        <v>134</v>
      </c>
      <c r="L209" s="43"/>
      <c r="M209" s="182" t="s">
        <v>19</v>
      </c>
      <c r="N209" s="183" t="s">
        <v>43</v>
      </c>
      <c r="O209" s="83"/>
      <c r="P209" s="184">
        <f>O209*H209</f>
        <v>0</v>
      </c>
      <c r="Q209" s="184">
        <v>0</v>
      </c>
      <c r="R209" s="184">
        <f>Q209*H209</f>
        <v>0</v>
      </c>
      <c r="S209" s="184">
        <v>0</v>
      </c>
      <c r="T209" s="185">
        <f>S209*H209</f>
        <v>0</v>
      </c>
      <c r="U209" s="37"/>
      <c r="V209" s="37"/>
      <c r="W209" s="37"/>
      <c r="X209" s="37"/>
      <c r="Y209" s="37"/>
      <c r="Z209" s="37"/>
      <c r="AA209" s="37"/>
      <c r="AB209" s="37"/>
      <c r="AC209" s="37"/>
      <c r="AD209" s="37"/>
      <c r="AE209" s="37"/>
      <c r="AR209" s="186" t="s">
        <v>135</v>
      </c>
      <c r="AT209" s="186" t="s">
        <v>130</v>
      </c>
      <c r="AU209" s="186" t="s">
        <v>72</v>
      </c>
      <c r="AY209" s="16" t="s">
        <v>136</v>
      </c>
      <c r="BE209" s="187">
        <f>IF(N209="základní",J209,0)</f>
        <v>0</v>
      </c>
      <c r="BF209" s="187">
        <f>IF(N209="snížená",J209,0)</f>
        <v>0</v>
      </c>
      <c r="BG209" s="187">
        <f>IF(N209="zákl. přenesená",J209,0)</f>
        <v>0</v>
      </c>
      <c r="BH209" s="187">
        <f>IF(N209="sníž. přenesená",J209,0)</f>
        <v>0</v>
      </c>
      <c r="BI209" s="187">
        <f>IF(N209="nulová",J209,0)</f>
        <v>0</v>
      </c>
      <c r="BJ209" s="16" t="s">
        <v>80</v>
      </c>
      <c r="BK209" s="187">
        <f>ROUND(I209*H209,2)</f>
        <v>0</v>
      </c>
      <c r="BL209" s="16" t="s">
        <v>135</v>
      </c>
      <c r="BM209" s="186" t="s">
        <v>333</v>
      </c>
    </row>
    <row r="210" s="11" customFormat="1">
      <c r="A210" s="11"/>
      <c r="B210" s="199"/>
      <c r="C210" s="200"/>
      <c r="D210" s="190" t="s">
        <v>137</v>
      </c>
      <c r="E210" s="201" t="s">
        <v>19</v>
      </c>
      <c r="F210" s="202" t="s">
        <v>980</v>
      </c>
      <c r="G210" s="200"/>
      <c r="H210" s="203">
        <v>0.059999999999999998</v>
      </c>
      <c r="I210" s="204"/>
      <c r="J210" s="200"/>
      <c r="K210" s="200"/>
      <c r="L210" s="205"/>
      <c r="M210" s="206"/>
      <c r="N210" s="207"/>
      <c r="O210" s="207"/>
      <c r="P210" s="207"/>
      <c r="Q210" s="207"/>
      <c r="R210" s="207"/>
      <c r="S210" s="207"/>
      <c r="T210" s="208"/>
      <c r="U210" s="11"/>
      <c r="V210" s="11"/>
      <c r="W210" s="11"/>
      <c r="X210" s="11"/>
      <c r="Y210" s="11"/>
      <c r="Z210" s="11"/>
      <c r="AA210" s="11"/>
      <c r="AB210" s="11"/>
      <c r="AC210" s="11"/>
      <c r="AD210" s="11"/>
      <c r="AE210" s="11"/>
      <c r="AT210" s="209" t="s">
        <v>137</v>
      </c>
      <c r="AU210" s="209" t="s">
        <v>72</v>
      </c>
      <c r="AV210" s="11" t="s">
        <v>82</v>
      </c>
      <c r="AW210" s="11" t="s">
        <v>33</v>
      </c>
      <c r="AX210" s="11" t="s">
        <v>72</v>
      </c>
      <c r="AY210" s="209" t="s">
        <v>136</v>
      </c>
    </row>
    <row r="211" s="12" customFormat="1">
      <c r="A211" s="12"/>
      <c r="B211" s="210"/>
      <c r="C211" s="211"/>
      <c r="D211" s="190" t="s">
        <v>137</v>
      </c>
      <c r="E211" s="212" t="s">
        <v>19</v>
      </c>
      <c r="F211" s="213" t="s">
        <v>140</v>
      </c>
      <c r="G211" s="211"/>
      <c r="H211" s="214">
        <v>0.059999999999999998</v>
      </c>
      <c r="I211" s="215"/>
      <c r="J211" s="211"/>
      <c r="K211" s="211"/>
      <c r="L211" s="216"/>
      <c r="M211" s="217"/>
      <c r="N211" s="218"/>
      <c r="O211" s="218"/>
      <c r="P211" s="218"/>
      <c r="Q211" s="218"/>
      <c r="R211" s="218"/>
      <c r="S211" s="218"/>
      <c r="T211" s="219"/>
      <c r="U211" s="12"/>
      <c r="V211" s="12"/>
      <c r="W211" s="12"/>
      <c r="X211" s="12"/>
      <c r="Y211" s="12"/>
      <c r="Z211" s="12"/>
      <c r="AA211" s="12"/>
      <c r="AB211" s="12"/>
      <c r="AC211" s="12"/>
      <c r="AD211" s="12"/>
      <c r="AE211" s="12"/>
      <c r="AT211" s="220" t="s">
        <v>137</v>
      </c>
      <c r="AU211" s="220" t="s">
        <v>72</v>
      </c>
      <c r="AV211" s="12" t="s">
        <v>135</v>
      </c>
      <c r="AW211" s="12" t="s">
        <v>33</v>
      </c>
      <c r="AX211" s="12" t="s">
        <v>80</v>
      </c>
      <c r="AY211" s="220" t="s">
        <v>136</v>
      </c>
    </row>
    <row r="212" s="2" customFormat="1" ht="37.8" customHeight="1">
      <c r="A212" s="37"/>
      <c r="B212" s="38"/>
      <c r="C212" s="175" t="s">
        <v>337</v>
      </c>
      <c r="D212" s="175" t="s">
        <v>130</v>
      </c>
      <c r="E212" s="176" t="s">
        <v>315</v>
      </c>
      <c r="F212" s="177" t="s">
        <v>316</v>
      </c>
      <c r="G212" s="178" t="s">
        <v>133</v>
      </c>
      <c r="H212" s="179">
        <v>1</v>
      </c>
      <c r="I212" s="180"/>
      <c r="J212" s="181">
        <f>ROUND(I212*H212,2)</f>
        <v>0</v>
      </c>
      <c r="K212" s="177" t="s">
        <v>134</v>
      </c>
      <c r="L212" s="43"/>
      <c r="M212" s="182" t="s">
        <v>19</v>
      </c>
      <c r="N212" s="183" t="s">
        <v>43</v>
      </c>
      <c r="O212" s="83"/>
      <c r="P212" s="184">
        <f>O212*H212</f>
        <v>0</v>
      </c>
      <c r="Q212" s="184">
        <v>0</v>
      </c>
      <c r="R212" s="184">
        <f>Q212*H212</f>
        <v>0</v>
      </c>
      <c r="S212" s="184">
        <v>0</v>
      </c>
      <c r="T212" s="185">
        <f>S212*H212</f>
        <v>0</v>
      </c>
      <c r="U212" s="37"/>
      <c r="V212" s="37"/>
      <c r="W212" s="37"/>
      <c r="X212" s="37"/>
      <c r="Y212" s="37"/>
      <c r="Z212" s="37"/>
      <c r="AA212" s="37"/>
      <c r="AB212" s="37"/>
      <c r="AC212" s="37"/>
      <c r="AD212" s="37"/>
      <c r="AE212" s="37"/>
      <c r="AR212" s="186" t="s">
        <v>135</v>
      </c>
      <c r="AT212" s="186" t="s">
        <v>130</v>
      </c>
      <c r="AU212" s="186" t="s">
        <v>72</v>
      </c>
      <c r="AY212" s="16" t="s">
        <v>136</v>
      </c>
      <c r="BE212" s="187">
        <f>IF(N212="základní",J212,0)</f>
        <v>0</v>
      </c>
      <c r="BF212" s="187">
        <f>IF(N212="snížená",J212,0)</f>
        <v>0</v>
      </c>
      <c r="BG212" s="187">
        <f>IF(N212="zákl. přenesená",J212,0)</f>
        <v>0</v>
      </c>
      <c r="BH212" s="187">
        <f>IF(N212="sníž. přenesená",J212,0)</f>
        <v>0</v>
      </c>
      <c r="BI212" s="187">
        <f>IF(N212="nulová",J212,0)</f>
        <v>0</v>
      </c>
      <c r="BJ212" s="16" t="s">
        <v>80</v>
      </c>
      <c r="BK212" s="187">
        <f>ROUND(I212*H212,2)</f>
        <v>0</v>
      </c>
      <c r="BL212" s="16" t="s">
        <v>135</v>
      </c>
      <c r="BM212" s="186" t="s">
        <v>336</v>
      </c>
    </row>
    <row r="213" s="11" customFormat="1">
      <c r="A213" s="11"/>
      <c r="B213" s="199"/>
      <c r="C213" s="200"/>
      <c r="D213" s="190" t="s">
        <v>137</v>
      </c>
      <c r="E213" s="201" t="s">
        <v>19</v>
      </c>
      <c r="F213" s="202" t="s">
        <v>618</v>
      </c>
      <c r="G213" s="200"/>
      <c r="H213" s="203">
        <v>1</v>
      </c>
      <c r="I213" s="204"/>
      <c r="J213" s="200"/>
      <c r="K213" s="200"/>
      <c r="L213" s="205"/>
      <c r="M213" s="206"/>
      <c r="N213" s="207"/>
      <c r="O213" s="207"/>
      <c r="P213" s="207"/>
      <c r="Q213" s="207"/>
      <c r="R213" s="207"/>
      <c r="S213" s="207"/>
      <c r="T213" s="208"/>
      <c r="U213" s="11"/>
      <c r="V213" s="11"/>
      <c r="W213" s="11"/>
      <c r="X213" s="11"/>
      <c r="Y213" s="11"/>
      <c r="Z213" s="11"/>
      <c r="AA213" s="11"/>
      <c r="AB213" s="11"/>
      <c r="AC213" s="11"/>
      <c r="AD213" s="11"/>
      <c r="AE213" s="11"/>
      <c r="AT213" s="209" t="s">
        <v>137</v>
      </c>
      <c r="AU213" s="209" t="s">
        <v>72</v>
      </c>
      <c r="AV213" s="11" t="s">
        <v>82</v>
      </c>
      <c r="AW213" s="11" t="s">
        <v>33</v>
      </c>
      <c r="AX213" s="11" t="s">
        <v>72</v>
      </c>
      <c r="AY213" s="209" t="s">
        <v>136</v>
      </c>
    </row>
    <row r="214" s="12" customFormat="1">
      <c r="A214" s="12"/>
      <c r="B214" s="210"/>
      <c r="C214" s="211"/>
      <c r="D214" s="190" t="s">
        <v>137</v>
      </c>
      <c r="E214" s="212" t="s">
        <v>19</v>
      </c>
      <c r="F214" s="213" t="s">
        <v>140</v>
      </c>
      <c r="G214" s="211"/>
      <c r="H214" s="214">
        <v>1</v>
      </c>
      <c r="I214" s="215"/>
      <c r="J214" s="211"/>
      <c r="K214" s="211"/>
      <c r="L214" s="216"/>
      <c r="M214" s="217"/>
      <c r="N214" s="218"/>
      <c r="O214" s="218"/>
      <c r="P214" s="218"/>
      <c r="Q214" s="218"/>
      <c r="R214" s="218"/>
      <c r="S214" s="218"/>
      <c r="T214" s="219"/>
      <c r="U214" s="12"/>
      <c r="V214" s="12"/>
      <c r="W214" s="12"/>
      <c r="X214" s="12"/>
      <c r="Y214" s="12"/>
      <c r="Z214" s="12"/>
      <c r="AA214" s="12"/>
      <c r="AB214" s="12"/>
      <c r="AC214" s="12"/>
      <c r="AD214" s="12"/>
      <c r="AE214" s="12"/>
      <c r="AT214" s="220" t="s">
        <v>137</v>
      </c>
      <c r="AU214" s="220" t="s">
        <v>72</v>
      </c>
      <c r="AV214" s="12" t="s">
        <v>135</v>
      </c>
      <c r="AW214" s="12" t="s">
        <v>33</v>
      </c>
      <c r="AX214" s="12" t="s">
        <v>80</v>
      </c>
      <c r="AY214" s="220" t="s">
        <v>136</v>
      </c>
    </row>
    <row r="215" s="2" customFormat="1" ht="16.5" customHeight="1">
      <c r="A215" s="37"/>
      <c r="B215" s="38"/>
      <c r="C215" s="175" t="s">
        <v>249</v>
      </c>
      <c r="D215" s="175" t="s">
        <v>130</v>
      </c>
      <c r="E215" s="176" t="s">
        <v>319</v>
      </c>
      <c r="F215" s="177" t="s">
        <v>320</v>
      </c>
      <c r="G215" s="178" t="s">
        <v>149</v>
      </c>
      <c r="H215" s="179">
        <v>0.059999999999999998</v>
      </c>
      <c r="I215" s="180"/>
      <c r="J215" s="181">
        <f>ROUND(I215*H215,2)</f>
        <v>0</v>
      </c>
      <c r="K215" s="177" t="s">
        <v>134</v>
      </c>
      <c r="L215" s="43"/>
      <c r="M215" s="182" t="s">
        <v>19</v>
      </c>
      <c r="N215" s="183" t="s">
        <v>43</v>
      </c>
      <c r="O215" s="83"/>
      <c r="P215" s="184">
        <f>O215*H215</f>
        <v>0</v>
      </c>
      <c r="Q215" s="184">
        <v>0</v>
      </c>
      <c r="R215" s="184">
        <f>Q215*H215</f>
        <v>0</v>
      </c>
      <c r="S215" s="184">
        <v>0</v>
      </c>
      <c r="T215" s="185">
        <f>S215*H215</f>
        <v>0</v>
      </c>
      <c r="U215" s="37"/>
      <c r="V215" s="37"/>
      <c r="W215" s="37"/>
      <c r="X215" s="37"/>
      <c r="Y215" s="37"/>
      <c r="Z215" s="37"/>
      <c r="AA215" s="37"/>
      <c r="AB215" s="37"/>
      <c r="AC215" s="37"/>
      <c r="AD215" s="37"/>
      <c r="AE215" s="37"/>
      <c r="AR215" s="186" t="s">
        <v>135</v>
      </c>
      <c r="AT215" s="186" t="s">
        <v>130</v>
      </c>
      <c r="AU215" s="186" t="s">
        <v>72</v>
      </c>
      <c r="AY215" s="16" t="s">
        <v>136</v>
      </c>
      <c r="BE215" s="187">
        <f>IF(N215="základní",J215,0)</f>
        <v>0</v>
      </c>
      <c r="BF215" s="187">
        <f>IF(N215="snížená",J215,0)</f>
        <v>0</v>
      </c>
      <c r="BG215" s="187">
        <f>IF(N215="zákl. přenesená",J215,0)</f>
        <v>0</v>
      </c>
      <c r="BH215" s="187">
        <f>IF(N215="sníž. přenesená",J215,0)</f>
        <v>0</v>
      </c>
      <c r="BI215" s="187">
        <f>IF(N215="nulová",J215,0)</f>
        <v>0</v>
      </c>
      <c r="BJ215" s="16" t="s">
        <v>80</v>
      </c>
      <c r="BK215" s="187">
        <f>ROUND(I215*H215,2)</f>
        <v>0</v>
      </c>
      <c r="BL215" s="16" t="s">
        <v>135</v>
      </c>
      <c r="BM215" s="186" t="s">
        <v>340</v>
      </c>
    </row>
    <row r="216" s="11" customFormat="1">
      <c r="A216" s="11"/>
      <c r="B216" s="199"/>
      <c r="C216" s="200"/>
      <c r="D216" s="190" t="s">
        <v>137</v>
      </c>
      <c r="E216" s="201" t="s">
        <v>19</v>
      </c>
      <c r="F216" s="202" t="s">
        <v>981</v>
      </c>
      <c r="G216" s="200"/>
      <c r="H216" s="203">
        <v>0.059999999999999998</v>
      </c>
      <c r="I216" s="204"/>
      <c r="J216" s="200"/>
      <c r="K216" s="200"/>
      <c r="L216" s="205"/>
      <c r="M216" s="206"/>
      <c r="N216" s="207"/>
      <c r="O216" s="207"/>
      <c r="P216" s="207"/>
      <c r="Q216" s="207"/>
      <c r="R216" s="207"/>
      <c r="S216" s="207"/>
      <c r="T216" s="208"/>
      <c r="U216" s="11"/>
      <c r="V216" s="11"/>
      <c r="W216" s="11"/>
      <c r="X216" s="11"/>
      <c r="Y216" s="11"/>
      <c r="Z216" s="11"/>
      <c r="AA216" s="11"/>
      <c r="AB216" s="11"/>
      <c r="AC216" s="11"/>
      <c r="AD216" s="11"/>
      <c r="AE216" s="11"/>
      <c r="AT216" s="209" t="s">
        <v>137</v>
      </c>
      <c r="AU216" s="209" t="s">
        <v>72</v>
      </c>
      <c r="AV216" s="11" t="s">
        <v>82</v>
      </c>
      <c r="AW216" s="11" t="s">
        <v>33</v>
      </c>
      <c r="AX216" s="11" t="s">
        <v>72</v>
      </c>
      <c r="AY216" s="209" t="s">
        <v>136</v>
      </c>
    </row>
    <row r="217" s="12" customFormat="1">
      <c r="A217" s="12"/>
      <c r="B217" s="210"/>
      <c r="C217" s="211"/>
      <c r="D217" s="190" t="s">
        <v>137</v>
      </c>
      <c r="E217" s="212" t="s">
        <v>19</v>
      </c>
      <c r="F217" s="213" t="s">
        <v>140</v>
      </c>
      <c r="G217" s="211"/>
      <c r="H217" s="214">
        <v>0.059999999999999998</v>
      </c>
      <c r="I217" s="215"/>
      <c r="J217" s="211"/>
      <c r="K217" s="211"/>
      <c r="L217" s="216"/>
      <c r="M217" s="217"/>
      <c r="N217" s="218"/>
      <c r="O217" s="218"/>
      <c r="P217" s="218"/>
      <c r="Q217" s="218"/>
      <c r="R217" s="218"/>
      <c r="S217" s="218"/>
      <c r="T217" s="219"/>
      <c r="U217" s="12"/>
      <c r="V217" s="12"/>
      <c r="W217" s="12"/>
      <c r="X217" s="12"/>
      <c r="Y217" s="12"/>
      <c r="Z217" s="12"/>
      <c r="AA217" s="12"/>
      <c r="AB217" s="12"/>
      <c r="AC217" s="12"/>
      <c r="AD217" s="12"/>
      <c r="AE217" s="12"/>
      <c r="AT217" s="220" t="s">
        <v>137</v>
      </c>
      <c r="AU217" s="220" t="s">
        <v>72</v>
      </c>
      <c r="AV217" s="12" t="s">
        <v>135</v>
      </c>
      <c r="AW217" s="12" t="s">
        <v>33</v>
      </c>
      <c r="AX217" s="12" t="s">
        <v>80</v>
      </c>
      <c r="AY217" s="220" t="s">
        <v>136</v>
      </c>
    </row>
    <row r="218" s="2" customFormat="1" ht="62.7" customHeight="1">
      <c r="A218" s="37"/>
      <c r="B218" s="38"/>
      <c r="C218" s="175" t="s">
        <v>344</v>
      </c>
      <c r="D218" s="175" t="s">
        <v>130</v>
      </c>
      <c r="E218" s="176" t="s">
        <v>391</v>
      </c>
      <c r="F218" s="177" t="s">
        <v>392</v>
      </c>
      <c r="G218" s="178" t="s">
        <v>149</v>
      </c>
      <c r="H218" s="179">
        <v>0.72799999999999998</v>
      </c>
      <c r="I218" s="180"/>
      <c r="J218" s="181">
        <f>ROUND(I218*H218,2)</f>
        <v>0</v>
      </c>
      <c r="K218" s="177" t="s">
        <v>134</v>
      </c>
      <c r="L218" s="43"/>
      <c r="M218" s="182" t="s">
        <v>19</v>
      </c>
      <c r="N218" s="183" t="s">
        <v>43</v>
      </c>
      <c r="O218" s="83"/>
      <c r="P218" s="184">
        <f>O218*H218</f>
        <v>0</v>
      </c>
      <c r="Q218" s="184">
        <v>0</v>
      </c>
      <c r="R218" s="184">
        <f>Q218*H218</f>
        <v>0</v>
      </c>
      <c r="S218" s="184">
        <v>0</v>
      </c>
      <c r="T218" s="185">
        <f>S218*H218</f>
        <v>0</v>
      </c>
      <c r="U218" s="37"/>
      <c r="V218" s="37"/>
      <c r="W218" s="37"/>
      <c r="X218" s="37"/>
      <c r="Y218" s="37"/>
      <c r="Z218" s="37"/>
      <c r="AA218" s="37"/>
      <c r="AB218" s="37"/>
      <c r="AC218" s="37"/>
      <c r="AD218" s="37"/>
      <c r="AE218" s="37"/>
      <c r="AR218" s="186" t="s">
        <v>393</v>
      </c>
      <c r="AT218" s="186" t="s">
        <v>130</v>
      </c>
      <c r="AU218" s="186" t="s">
        <v>72</v>
      </c>
      <c r="AY218" s="16" t="s">
        <v>136</v>
      </c>
      <c r="BE218" s="187">
        <f>IF(N218="základní",J218,0)</f>
        <v>0</v>
      </c>
      <c r="BF218" s="187">
        <f>IF(N218="snížená",J218,0)</f>
        <v>0</v>
      </c>
      <c r="BG218" s="187">
        <f>IF(N218="zákl. přenesená",J218,0)</f>
        <v>0</v>
      </c>
      <c r="BH218" s="187">
        <f>IF(N218="sníž. přenesená",J218,0)</f>
        <v>0</v>
      </c>
      <c r="BI218" s="187">
        <f>IF(N218="nulová",J218,0)</f>
        <v>0</v>
      </c>
      <c r="BJ218" s="16" t="s">
        <v>80</v>
      </c>
      <c r="BK218" s="187">
        <f>ROUND(I218*H218,2)</f>
        <v>0</v>
      </c>
      <c r="BL218" s="16" t="s">
        <v>393</v>
      </c>
      <c r="BM218" s="186" t="s">
        <v>982</v>
      </c>
    </row>
    <row r="219" s="11" customFormat="1">
      <c r="A219" s="11"/>
      <c r="B219" s="199"/>
      <c r="C219" s="200"/>
      <c r="D219" s="190" t="s">
        <v>137</v>
      </c>
      <c r="E219" s="201" t="s">
        <v>19</v>
      </c>
      <c r="F219" s="202" t="s">
        <v>983</v>
      </c>
      <c r="G219" s="200"/>
      <c r="H219" s="203">
        <v>0.01</v>
      </c>
      <c r="I219" s="204"/>
      <c r="J219" s="200"/>
      <c r="K219" s="200"/>
      <c r="L219" s="205"/>
      <c r="M219" s="206"/>
      <c r="N219" s="207"/>
      <c r="O219" s="207"/>
      <c r="P219" s="207"/>
      <c r="Q219" s="207"/>
      <c r="R219" s="207"/>
      <c r="S219" s="207"/>
      <c r="T219" s="208"/>
      <c r="U219" s="11"/>
      <c r="V219" s="11"/>
      <c r="W219" s="11"/>
      <c r="X219" s="11"/>
      <c r="Y219" s="11"/>
      <c r="Z219" s="11"/>
      <c r="AA219" s="11"/>
      <c r="AB219" s="11"/>
      <c r="AC219" s="11"/>
      <c r="AD219" s="11"/>
      <c r="AE219" s="11"/>
      <c r="AT219" s="209" t="s">
        <v>137</v>
      </c>
      <c r="AU219" s="209" t="s">
        <v>72</v>
      </c>
      <c r="AV219" s="11" t="s">
        <v>82</v>
      </c>
      <c r="AW219" s="11" t="s">
        <v>33</v>
      </c>
      <c r="AX219" s="11" t="s">
        <v>72</v>
      </c>
      <c r="AY219" s="209" t="s">
        <v>136</v>
      </c>
    </row>
    <row r="220" s="11" customFormat="1">
      <c r="A220" s="11"/>
      <c r="B220" s="199"/>
      <c r="C220" s="200"/>
      <c r="D220" s="190" t="s">
        <v>137</v>
      </c>
      <c r="E220" s="201" t="s">
        <v>19</v>
      </c>
      <c r="F220" s="202" t="s">
        <v>984</v>
      </c>
      <c r="G220" s="200"/>
      <c r="H220" s="203">
        <v>0.13300000000000001</v>
      </c>
      <c r="I220" s="204"/>
      <c r="J220" s="200"/>
      <c r="K220" s="200"/>
      <c r="L220" s="205"/>
      <c r="M220" s="206"/>
      <c r="N220" s="207"/>
      <c r="O220" s="207"/>
      <c r="P220" s="207"/>
      <c r="Q220" s="207"/>
      <c r="R220" s="207"/>
      <c r="S220" s="207"/>
      <c r="T220" s="208"/>
      <c r="U220" s="11"/>
      <c r="V220" s="11"/>
      <c r="W220" s="11"/>
      <c r="X220" s="11"/>
      <c r="Y220" s="11"/>
      <c r="Z220" s="11"/>
      <c r="AA220" s="11"/>
      <c r="AB220" s="11"/>
      <c r="AC220" s="11"/>
      <c r="AD220" s="11"/>
      <c r="AE220" s="11"/>
      <c r="AT220" s="209" t="s">
        <v>137</v>
      </c>
      <c r="AU220" s="209" t="s">
        <v>72</v>
      </c>
      <c r="AV220" s="11" t="s">
        <v>82</v>
      </c>
      <c r="AW220" s="11" t="s">
        <v>33</v>
      </c>
      <c r="AX220" s="11" t="s">
        <v>72</v>
      </c>
      <c r="AY220" s="209" t="s">
        <v>136</v>
      </c>
    </row>
    <row r="221" s="11" customFormat="1">
      <c r="A221" s="11"/>
      <c r="B221" s="199"/>
      <c r="C221" s="200"/>
      <c r="D221" s="190" t="s">
        <v>137</v>
      </c>
      <c r="E221" s="201" t="s">
        <v>19</v>
      </c>
      <c r="F221" s="202" t="s">
        <v>985</v>
      </c>
      <c r="G221" s="200"/>
      <c r="H221" s="203">
        <v>0.40999999999999998</v>
      </c>
      <c r="I221" s="204"/>
      <c r="J221" s="200"/>
      <c r="K221" s="200"/>
      <c r="L221" s="205"/>
      <c r="M221" s="206"/>
      <c r="N221" s="207"/>
      <c r="O221" s="207"/>
      <c r="P221" s="207"/>
      <c r="Q221" s="207"/>
      <c r="R221" s="207"/>
      <c r="S221" s="207"/>
      <c r="T221" s="208"/>
      <c r="U221" s="11"/>
      <c r="V221" s="11"/>
      <c r="W221" s="11"/>
      <c r="X221" s="11"/>
      <c r="Y221" s="11"/>
      <c r="Z221" s="11"/>
      <c r="AA221" s="11"/>
      <c r="AB221" s="11"/>
      <c r="AC221" s="11"/>
      <c r="AD221" s="11"/>
      <c r="AE221" s="11"/>
      <c r="AT221" s="209" t="s">
        <v>137</v>
      </c>
      <c r="AU221" s="209" t="s">
        <v>72</v>
      </c>
      <c r="AV221" s="11" t="s">
        <v>82</v>
      </c>
      <c r="AW221" s="11" t="s">
        <v>33</v>
      </c>
      <c r="AX221" s="11" t="s">
        <v>72</v>
      </c>
      <c r="AY221" s="209" t="s">
        <v>136</v>
      </c>
    </row>
    <row r="222" s="11" customFormat="1">
      <c r="A222" s="11"/>
      <c r="B222" s="199"/>
      <c r="C222" s="200"/>
      <c r="D222" s="190" t="s">
        <v>137</v>
      </c>
      <c r="E222" s="201" t="s">
        <v>19</v>
      </c>
      <c r="F222" s="202" t="s">
        <v>986</v>
      </c>
      <c r="G222" s="200"/>
      <c r="H222" s="203">
        <v>0.087999999999999995</v>
      </c>
      <c r="I222" s="204"/>
      <c r="J222" s="200"/>
      <c r="K222" s="200"/>
      <c r="L222" s="205"/>
      <c r="M222" s="206"/>
      <c r="N222" s="207"/>
      <c r="O222" s="207"/>
      <c r="P222" s="207"/>
      <c r="Q222" s="207"/>
      <c r="R222" s="207"/>
      <c r="S222" s="207"/>
      <c r="T222" s="208"/>
      <c r="U222" s="11"/>
      <c r="V222" s="11"/>
      <c r="W222" s="11"/>
      <c r="X222" s="11"/>
      <c r="Y222" s="11"/>
      <c r="Z222" s="11"/>
      <c r="AA222" s="11"/>
      <c r="AB222" s="11"/>
      <c r="AC222" s="11"/>
      <c r="AD222" s="11"/>
      <c r="AE222" s="11"/>
      <c r="AT222" s="209" t="s">
        <v>137</v>
      </c>
      <c r="AU222" s="209" t="s">
        <v>72</v>
      </c>
      <c r="AV222" s="11" t="s">
        <v>82</v>
      </c>
      <c r="AW222" s="11" t="s">
        <v>33</v>
      </c>
      <c r="AX222" s="11" t="s">
        <v>72</v>
      </c>
      <c r="AY222" s="209" t="s">
        <v>136</v>
      </c>
    </row>
    <row r="223" s="11" customFormat="1">
      <c r="A223" s="11"/>
      <c r="B223" s="199"/>
      <c r="C223" s="200"/>
      <c r="D223" s="190" t="s">
        <v>137</v>
      </c>
      <c r="E223" s="201" t="s">
        <v>19</v>
      </c>
      <c r="F223" s="202" t="s">
        <v>784</v>
      </c>
      <c r="G223" s="200"/>
      <c r="H223" s="203">
        <v>0.016</v>
      </c>
      <c r="I223" s="204"/>
      <c r="J223" s="200"/>
      <c r="K223" s="200"/>
      <c r="L223" s="205"/>
      <c r="M223" s="206"/>
      <c r="N223" s="207"/>
      <c r="O223" s="207"/>
      <c r="P223" s="207"/>
      <c r="Q223" s="207"/>
      <c r="R223" s="207"/>
      <c r="S223" s="207"/>
      <c r="T223" s="208"/>
      <c r="U223" s="11"/>
      <c r="V223" s="11"/>
      <c r="W223" s="11"/>
      <c r="X223" s="11"/>
      <c r="Y223" s="11"/>
      <c r="Z223" s="11"/>
      <c r="AA223" s="11"/>
      <c r="AB223" s="11"/>
      <c r="AC223" s="11"/>
      <c r="AD223" s="11"/>
      <c r="AE223" s="11"/>
      <c r="AT223" s="209" t="s">
        <v>137</v>
      </c>
      <c r="AU223" s="209" t="s">
        <v>72</v>
      </c>
      <c r="AV223" s="11" t="s">
        <v>82</v>
      </c>
      <c r="AW223" s="11" t="s">
        <v>33</v>
      </c>
      <c r="AX223" s="11" t="s">
        <v>72</v>
      </c>
      <c r="AY223" s="209" t="s">
        <v>136</v>
      </c>
    </row>
    <row r="224" s="11" customFormat="1">
      <c r="A224" s="11"/>
      <c r="B224" s="199"/>
      <c r="C224" s="200"/>
      <c r="D224" s="190" t="s">
        <v>137</v>
      </c>
      <c r="E224" s="201" t="s">
        <v>19</v>
      </c>
      <c r="F224" s="202" t="s">
        <v>785</v>
      </c>
      <c r="G224" s="200"/>
      <c r="H224" s="203">
        <v>0.0060000000000000001</v>
      </c>
      <c r="I224" s="204"/>
      <c r="J224" s="200"/>
      <c r="K224" s="200"/>
      <c r="L224" s="205"/>
      <c r="M224" s="206"/>
      <c r="N224" s="207"/>
      <c r="O224" s="207"/>
      <c r="P224" s="207"/>
      <c r="Q224" s="207"/>
      <c r="R224" s="207"/>
      <c r="S224" s="207"/>
      <c r="T224" s="208"/>
      <c r="U224" s="11"/>
      <c r="V224" s="11"/>
      <c r="W224" s="11"/>
      <c r="X224" s="11"/>
      <c r="Y224" s="11"/>
      <c r="Z224" s="11"/>
      <c r="AA224" s="11"/>
      <c r="AB224" s="11"/>
      <c r="AC224" s="11"/>
      <c r="AD224" s="11"/>
      <c r="AE224" s="11"/>
      <c r="AT224" s="209" t="s">
        <v>137</v>
      </c>
      <c r="AU224" s="209" t="s">
        <v>72</v>
      </c>
      <c r="AV224" s="11" t="s">
        <v>82</v>
      </c>
      <c r="AW224" s="11" t="s">
        <v>33</v>
      </c>
      <c r="AX224" s="11" t="s">
        <v>72</v>
      </c>
      <c r="AY224" s="209" t="s">
        <v>136</v>
      </c>
    </row>
    <row r="225" s="11" customFormat="1">
      <c r="A225" s="11"/>
      <c r="B225" s="199"/>
      <c r="C225" s="200"/>
      <c r="D225" s="190" t="s">
        <v>137</v>
      </c>
      <c r="E225" s="201" t="s">
        <v>19</v>
      </c>
      <c r="F225" s="202" t="s">
        <v>987</v>
      </c>
      <c r="G225" s="200"/>
      <c r="H225" s="203">
        <v>0.0050000000000000001</v>
      </c>
      <c r="I225" s="204"/>
      <c r="J225" s="200"/>
      <c r="K225" s="200"/>
      <c r="L225" s="205"/>
      <c r="M225" s="206"/>
      <c r="N225" s="207"/>
      <c r="O225" s="207"/>
      <c r="P225" s="207"/>
      <c r="Q225" s="207"/>
      <c r="R225" s="207"/>
      <c r="S225" s="207"/>
      <c r="T225" s="208"/>
      <c r="U225" s="11"/>
      <c r="V225" s="11"/>
      <c r="W225" s="11"/>
      <c r="X225" s="11"/>
      <c r="Y225" s="11"/>
      <c r="Z225" s="11"/>
      <c r="AA225" s="11"/>
      <c r="AB225" s="11"/>
      <c r="AC225" s="11"/>
      <c r="AD225" s="11"/>
      <c r="AE225" s="11"/>
      <c r="AT225" s="209" t="s">
        <v>137</v>
      </c>
      <c r="AU225" s="209" t="s">
        <v>72</v>
      </c>
      <c r="AV225" s="11" t="s">
        <v>82</v>
      </c>
      <c r="AW225" s="11" t="s">
        <v>33</v>
      </c>
      <c r="AX225" s="11" t="s">
        <v>72</v>
      </c>
      <c r="AY225" s="209" t="s">
        <v>136</v>
      </c>
    </row>
    <row r="226" s="11" customFormat="1">
      <c r="A226" s="11"/>
      <c r="B226" s="199"/>
      <c r="C226" s="200"/>
      <c r="D226" s="190" t="s">
        <v>137</v>
      </c>
      <c r="E226" s="201" t="s">
        <v>19</v>
      </c>
      <c r="F226" s="202" t="s">
        <v>988</v>
      </c>
      <c r="G226" s="200"/>
      <c r="H226" s="203">
        <v>0.059999999999999998</v>
      </c>
      <c r="I226" s="204"/>
      <c r="J226" s="200"/>
      <c r="K226" s="200"/>
      <c r="L226" s="205"/>
      <c r="M226" s="206"/>
      <c r="N226" s="207"/>
      <c r="O226" s="207"/>
      <c r="P226" s="207"/>
      <c r="Q226" s="207"/>
      <c r="R226" s="207"/>
      <c r="S226" s="207"/>
      <c r="T226" s="208"/>
      <c r="U226" s="11"/>
      <c r="V226" s="11"/>
      <c r="W226" s="11"/>
      <c r="X226" s="11"/>
      <c r="Y226" s="11"/>
      <c r="Z226" s="11"/>
      <c r="AA226" s="11"/>
      <c r="AB226" s="11"/>
      <c r="AC226" s="11"/>
      <c r="AD226" s="11"/>
      <c r="AE226" s="11"/>
      <c r="AT226" s="209" t="s">
        <v>137</v>
      </c>
      <c r="AU226" s="209" t="s">
        <v>72</v>
      </c>
      <c r="AV226" s="11" t="s">
        <v>82</v>
      </c>
      <c r="AW226" s="11" t="s">
        <v>33</v>
      </c>
      <c r="AX226" s="11" t="s">
        <v>72</v>
      </c>
      <c r="AY226" s="209" t="s">
        <v>136</v>
      </c>
    </row>
    <row r="227" s="12" customFormat="1">
      <c r="A227" s="12"/>
      <c r="B227" s="210"/>
      <c r="C227" s="211"/>
      <c r="D227" s="190" t="s">
        <v>137</v>
      </c>
      <c r="E227" s="212" t="s">
        <v>19</v>
      </c>
      <c r="F227" s="213" t="s">
        <v>140</v>
      </c>
      <c r="G227" s="211"/>
      <c r="H227" s="214">
        <v>0.72799999999999998</v>
      </c>
      <c r="I227" s="215"/>
      <c r="J227" s="211"/>
      <c r="K227" s="211"/>
      <c r="L227" s="216"/>
      <c r="M227" s="217"/>
      <c r="N227" s="218"/>
      <c r="O227" s="218"/>
      <c r="P227" s="218"/>
      <c r="Q227" s="218"/>
      <c r="R227" s="218"/>
      <c r="S227" s="218"/>
      <c r="T227" s="219"/>
      <c r="U227" s="12"/>
      <c r="V227" s="12"/>
      <c r="W227" s="12"/>
      <c r="X227" s="12"/>
      <c r="Y227" s="12"/>
      <c r="Z227" s="12"/>
      <c r="AA227" s="12"/>
      <c r="AB227" s="12"/>
      <c r="AC227" s="12"/>
      <c r="AD227" s="12"/>
      <c r="AE227" s="12"/>
      <c r="AT227" s="220" t="s">
        <v>137</v>
      </c>
      <c r="AU227" s="220" t="s">
        <v>72</v>
      </c>
      <c r="AV227" s="12" t="s">
        <v>135</v>
      </c>
      <c r="AW227" s="12" t="s">
        <v>33</v>
      </c>
      <c r="AX227" s="12" t="s">
        <v>80</v>
      </c>
      <c r="AY227" s="220" t="s">
        <v>136</v>
      </c>
    </row>
    <row r="228" s="2" customFormat="1" ht="66.75" customHeight="1">
      <c r="A228" s="37"/>
      <c r="B228" s="38"/>
      <c r="C228" s="175" t="s">
        <v>253</v>
      </c>
      <c r="D228" s="175" t="s">
        <v>130</v>
      </c>
      <c r="E228" s="176" t="s">
        <v>398</v>
      </c>
      <c r="F228" s="177" t="s">
        <v>399</v>
      </c>
      <c r="G228" s="178" t="s">
        <v>149</v>
      </c>
      <c r="H228" s="179">
        <v>10.696</v>
      </c>
      <c r="I228" s="180"/>
      <c r="J228" s="181">
        <f>ROUND(I228*H228,2)</f>
        <v>0</v>
      </c>
      <c r="K228" s="177" t="s">
        <v>134</v>
      </c>
      <c r="L228" s="43"/>
      <c r="M228" s="182" t="s">
        <v>19</v>
      </c>
      <c r="N228" s="183" t="s">
        <v>43</v>
      </c>
      <c r="O228" s="83"/>
      <c r="P228" s="184">
        <f>O228*H228</f>
        <v>0</v>
      </c>
      <c r="Q228" s="184">
        <v>0</v>
      </c>
      <c r="R228" s="184">
        <f>Q228*H228</f>
        <v>0</v>
      </c>
      <c r="S228" s="184">
        <v>0</v>
      </c>
      <c r="T228" s="185">
        <f>S228*H228</f>
        <v>0</v>
      </c>
      <c r="U228" s="37"/>
      <c r="V228" s="37"/>
      <c r="W228" s="37"/>
      <c r="X228" s="37"/>
      <c r="Y228" s="37"/>
      <c r="Z228" s="37"/>
      <c r="AA228" s="37"/>
      <c r="AB228" s="37"/>
      <c r="AC228" s="37"/>
      <c r="AD228" s="37"/>
      <c r="AE228" s="37"/>
      <c r="AR228" s="186" t="s">
        <v>393</v>
      </c>
      <c r="AT228" s="186" t="s">
        <v>130</v>
      </c>
      <c r="AU228" s="186" t="s">
        <v>72</v>
      </c>
      <c r="AY228" s="16" t="s">
        <v>136</v>
      </c>
      <c r="BE228" s="187">
        <f>IF(N228="základní",J228,0)</f>
        <v>0</v>
      </c>
      <c r="BF228" s="187">
        <f>IF(N228="snížená",J228,0)</f>
        <v>0</v>
      </c>
      <c r="BG228" s="187">
        <f>IF(N228="zákl. přenesená",J228,0)</f>
        <v>0</v>
      </c>
      <c r="BH228" s="187">
        <f>IF(N228="sníž. přenesená",J228,0)</f>
        <v>0</v>
      </c>
      <c r="BI228" s="187">
        <f>IF(N228="nulová",J228,0)</f>
        <v>0</v>
      </c>
      <c r="BJ228" s="16" t="s">
        <v>80</v>
      </c>
      <c r="BK228" s="187">
        <f>ROUND(I228*H228,2)</f>
        <v>0</v>
      </c>
      <c r="BL228" s="16" t="s">
        <v>393</v>
      </c>
      <c r="BM228" s="186" t="s">
        <v>989</v>
      </c>
    </row>
    <row r="229" s="11" customFormat="1">
      <c r="A229" s="11"/>
      <c r="B229" s="199"/>
      <c r="C229" s="200"/>
      <c r="D229" s="190" t="s">
        <v>137</v>
      </c>
      <c r="E229" s="201" t="s">
        <v>19</v>
      </c>
      <c r="F229" s="202" t="s">
        <v>990</v>
      </c>
      <c r="G229" s="200"/>
      <c r="H229" s="203">
        <v>10.696</v>
      </c>
      <c r="I229" s="204"/>
      <c r="J229" s="200"/>
      <c r="K229" s="200"/>
      <c r="L229" s="205"/>
      <c r="M229" s="206"/>
      <c r="N229" s="207"/>
      <c r="O229" s="207"/>
      <c r="P229" s="207"/>
      <c r="Q229" s="207"/>
      <c r="R229" s="207"/>
      <c r="S229" s="207"/>
      <c r="T229" s="208"/>
      <c r="U229" s="11"/>
      <c r="V229" s="11"/>
      <c r="W229" s="11"/>
      <c r="X229" s="11"/>
      <c r="Y229" s="11"/>
      <c r="Z229" s="11"/>
      <c r="AA229" s="11"/>
      <c r="AB229" s="11"/>
      <c r="AC229" s="11"/>
      <c r="AD229" s="11"/>
      <c r="AE229" s="11"/>
      <c r="AT229" s="209" t="s">
        <v>137</v>
      </c>
      <c r="AU229" s="209" t="s">
        <v>72</v>
      </c>
      <c r="AV229" s="11" t="s">
        <v>82</v>
      </c>
      <c r="AW229" s="11" t="s">
        <v>33</v>
      </c>
      <c r="AX229" s="11" t="s">
        <v>72</v>
      </c>
      <c r="AY229" s="209" t="s">
        <v>136</v>
      </c>
    </row>
    <row r="230" s="12" customFormat="1">
      <c r="A230" s="12"/>
      <c r="B230" s="210"/>
      <c r="C230" s="211"/>
      <c r="D230" s="190" t="s">
        <v>137</v>
      </c>
      <c r="E230" s="212" t="s">
        <v>19</v>
      </c>
      <c r="F230" s="213" t="s">
        <v>140</v>
      </c>
      <c r="G230" s="211"/>
      <c r="H230" s="214">
        <v>10.696</v>
      </c>
      <c r="I230" s="215"/>
      <c r="J230" s="211"/>
      <c r="K230" s="211"/>
      <c r="L230" s="216"/>
      <c r="M230" s="234"/>
      <c r="N230" s="235"/>
      <c r="O230" s="235"/>
      <c r="P230" s="235"/>
      <c r="Q230" s="235"/>
      <c r="R230" s="235"/>
      <c r="S230" s="235"/>
      <c r="T230" s="236"/>
      <c r="U230" s="12"/>
      <c r="V230" s="12"/>
      <c r="W230" s="12"/>
      <c r="X230" s="12"/>
      <c r="Y230" s="12"/>
      <c r="Z230" s="12"/>
      <c r="AA230" s="12"/>
      <c r="AB230" s="12"/>
      <c r="AC230" s="12"/>
      <c r="AD230" s="12"/>
      <c r="AE230" s="12"/>
      <c r="AT230" s="220" t="s">
        <v>137</v>
      </c>
      <c r="AU230" s="220" t="s">
        <v>72</v>
      </c>
      <c r="AV230" s="12" t="s">
        <v>135</v>
      </c>
      <c r="AW230" s="12" t="s">
        <v>33</v>
      </c>
      <c r="AX230" s="12" t="s">
        <v>80</v>
      </c>
      <c r="AY230" s="220" t="s">
        <v>136</v>
      </c>
    </row>
    <row r="231" s="2" customFormat="1" ht="6.96" customHeight="1">
      <c r="A231" s="37"/>
      <c r="B231" s="58"/>
      <c r="C231" s="59"/>
      <c r="D231" s="59"/>
      <c r="E231" s="59"/>
      <c r="F231" s="59"/>
      <c r="G231" s="59"/>
      <c r="H231" s="59"/>
      <c r="I231" s="59"/>
      <c r="J231" s="59"/>
      <c r="K231" s="59"/>
      <c r="L231" s="43"/>
      <c r="M231" s="37"/>
      <c r="O231" s="37"/>
      <c r="P231" s="37"/>
      <c r="Q231" s="37"/>
      <c r="R231" s="37"/>
      <c r="S231" s="37"/>
      <c r="T231" s="37"/>
      <c r="U231" s="37"/>
      <c r="V231" s="37"/>
      <c r="W231" s="37"/>
      <c r="X231" s="37"/>
      <c r="Y231" s="37"/>
      <c r="Z231" s="37"/>
      <c r="AA231" s="37"/>
      <c r="AB231" s="37"/>
      <c r="AC231" s="37"/>
      <c r="AD231" s="37"/>
      <c r="AE231" s="37"/>
    </row>
  </sheetData>
  <sheetProtection sheet="1" autoFilter="0" formatColumns="0" formatRows="0" objects="1" scenarios="1" spinCount="100000" saltValue="s8FbPX2yIpFZQLVJyb6q5Pg7y9HhJD0Jv2dgl0f6tHZSCdTt0eY07nbXAdfru4WRKll+4Oy6D6OsJSak+gLl7w==" hashValue="swsQ651eXR5uYExFP/dqSwvUOMLJ6kQgMjUQSaLTAVOO2P+cRqKtUWX8xZCZ3oxdKuG0aVlkycG2z+rIqJhL7A==" algorithmName="SHA-512" password="CC35"/>
  <autoFilter ref="C78:K230"/>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991</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ROUND(J79,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ROUND((SUM(BE79:BE184)),  2)</f>
        <v>0</v>
      </c>
      <c r="G33" s="37"/>
      <c r="H33" s="37"/>
      <c r="I33" s="147">
        <v>0.20999999999999999</v>
      </c>
      <c r="J33" s="146">
        <f>ROUND(((SUM(BE79:BE184))*I33),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ROUND((SUM(BF79:BF184)),  2)</f>
        <v>0</v>
      </c>
      <c r="G34" s="37"/>
      <c r="H34" s="37"/>
      <c r="I34" s="147">
        <v>0.14999999999999999</v>
      </c>
      <c r="J34" s="146">
        <f>ROUND(((SUM(BF79:BF184))*I34),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ROUND((SUM(BG79:BG184)),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ROUND((SUM(BH79:BH184)),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ROUND((SUM(BI79:BI184)),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SO 06 - Oprava koleje č. 2</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116</v>
      </c>
    </row>
    <row r="60" hidden="1"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hidden="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2" hidden="1"/>
    <row r="63" hidden="1"/>
    <row r="64" hidden="1"/>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117</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Oprava kolejí a výhybek v žst. Trutnov hl. n.</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111</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06 - Oprava koleje č. 2</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žst. Trutnov hl. n.</v>
      </c>
      <c r="G73" s="39"/>
      <c r="H73" s="39"/>
      <c r="I73" s="31" t="s">
        <v>23</v>
      </c>
      <c r="J73" s="71" t="str">
        <f>IF(J12="","",J12)</f>
        <v>31. 5. 2022</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Správa železnic, s. o.</v>
      </c>
      <c r="G75" s="39"/>
      <c r="H75" s="39"/>
      <c r="I75" s="31" t="s">
        <v>31</v>
      </c>
      <c r="J75" s="35" t="str">
        <f>E21</f>
        <v>bez PD</v>
      </c>
      <c r="K75" s="39"/>
      <c r="L75" s="133"/>
      <c r="S75" s="37"/>
      <c r="T75" s="37"/>
      <c r="U75" s="37"/>
      <c r="V75" s="37"/>
      <c r="W75" s="37"/>
      <c r="X75" s="37"/>
      <c r="Y75" s="37"/>
      <c r="Z75" s="37"/>
      <c r="AA75" s="37"/>
      <c r="AB75" s="37"/>
      <c r="AC75" s="37"/>
      <c r="AD75" s="37"/>
      <c r="AE75" s="37"/>
    </row>
    <row r="76" s="2" customFormat="1" ht="25.65" customHeight="1">
      <c r="A76" s="37"/>
      <c r="B76" s="38"/>
      <c r="C76" s="31" t="s">
        <v>29</v>
      </c>
      <c r="D76" s="39"/>
      <c r="E76" s="39"/>
      <c r="F76" s="26" t="str">
        <f>IF(E18="","",E18)</f>
        <v>Vyplň údaj</v>
      </c>
      <c r="G76" s="39"/>
      <c r="H76" s="39"/>
      <c r="I76" s="31" t="s">
        <v>34</v>
      </c>
      <c r="J76" s="35" t="str">
        <f>E24</f>
        <v>Správa tratí Hradec Králové</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118</v>
      </c>
      <c r="D78" s="167" t="s">
        <v>57</v>
      </c>
      <c r="E78" s="167" t="s">
        <v>53</v>
      </c>
      <c r="F78" s="167" t="s">
        <v>54</v>
      </c>
      <c r="G78" s="167" t="s">
        <v>119</v>
      </c>
      <c r="H78" s="167" t="s">
        <v>120</v>
      </c>
      <c r="I78" s="167" t="s">
        <v>121</v>
      </c>
      <c r="J78" s="167" t="s">
        <v>115</v>
      </c>
      <c r="K78" s="168" t="s">
        <v>122</v>
      </c>
      <c r="L78" s="169"/>
      <c r="M78" s="91" t="s">
        <v>19</v>
      </c>
      <c r="N78" s="92" t="s">
        <v>42</v>
      </c>
      <c r="O78" s="92" t="s">
        <v>123</v>
      </c>
      <c r="P78" s="92" t="s">
        <v>124</v>
      </c>
      <c r="Q78" s="92" t="s">
        <v>125</v>
      </c>
      <c r="R78" s="92" t="s">
        <v>126</v>
      </c>
      <c r="S78" s="92" t="s">
        <v>127</v>
      </c>
      <c r="T78" s="93" t="s">
        <v>128</v>
      </c>
      <c r="U78" s="164"/>
      <c r="V78" s="164"/>
      <c r="W78" s="164"/>
      <c r="X78" s="164"/>
      <c r="Y78" s="164"/>
      <c r="Z78" s="164"/>
      <c r="AA78" s="164"/>
      <c r="AB78" s="164"/>
      <c r="AC78" s="164"/>
      <c r="AD78" s="164"/>
      <c r="AE78" s="164"/>
    </row>
    <row r="79" s="2" customFormat="1" ht="22.8" customHeight="1">
      <c r="A79" s="37"/>
      <c r="B79" s="38"/>
      <c r="C79" s="98" t="s">
        <v>129</v>
      </c>
      <c r="D79" s="39"/>
      <c r="E79" s="39"/>
      <c r="F79" s="39"/>
      <c r="G79" s="39"/>
      <c r="H79" s="39"/>
      <c r="I79" s="39"/>
      <c r="J79" s="170">
        <f>BK79</f>
        <v>0</v>
      </c>
      <c r="K79" s="39"/>
      <c r="L79" s="43"/>
      <c r="M79" s="94"/>
      <c r="N79" s="171"/>
      <c r="O79" s="95"/>
      <c r="P79" s="172">
        <f>SUM(P80:P184)</f>
        <v>0</v>
      </c>
      <c r="Q79" s="95"/>
      <c r="R79" s="172">
        <f>SUM(R80:R184)</f>
        <v>0</v>
      </c>
      <c r="S79" s="95"/>
      <c r="T79" s="173">
        <f>SUM(T80:T184)</f>
        <v>0</v>
      </c>
      <c r="U79" s="37"/>
      <c r="V79" s="37"/>
      <c r="W79" s="37"/>
      <c r="X79" s="37"/>
      <c r="Y79" s="37"/>
      <c r="Z79" s="37"/>
      <c r="AA79" s="37"/>
      <c r="AB79" s="37"/>
      <c r="AC79" s="37"/>
      <c r="AD79" s="37"/>
      <c r="AE79" s="37"/>
      <c r="AT79" s="16" t="s">
        <v>71</v>
      </c>
      <c r="AU79" s="16" t="s">
        <v>116</v>
      </c>
      <c r="BK79" s="174">
        <f>SUM(BK80:BK184)</f>
        <v>0</v>
      </c>
    </row>
    <row r="80" s="2" customFormat="1" ht="16.5" customHeight="1">
      <c r="A80" s="37"/>
      <c r="B80" s="38"/>
      <c r="C80" s="175" t="s">
        <v>80</v>
      </c>
      <c r="D80" s="175" t="s">
        <v>130</v>
      </c>
      <c r="E80" s="176" t="s">
        <v>141</v>
      </c>
      <c r="F80" s="177" t="s">
        <v>142</v>
      </c>
      <c r="G80" s="178" t="s">
        <v>143</v>
      </c>
      <c r="H80" s="179">
        <v>18</v>
      </c>
      <c r="I80" s="180"/>
      <c r="J80" s="181">
        <f>ROUND(I80*H80,2)</f>
        <v>0</v>
      </c>
      <c r="K80" s="177" t="s">
        <v>134</v>
      </c>
      <c r="L80" s="43"/>
      <c r="M80" s="182" t="s">
        <v>19</v>
      </c>
      <c r="N80" s="183" t="s">
        <v>43</v>
      </c>
      <c r="O80" s="83"/>
      <c r="P80" s="184">
        <f>O80*H80</f>
        <v>0</v>
      </c>
      <c r="Q80" s="184">
        <v>0</v>
      </c>
      <c r="R80" s="184">
        <f>Q80*H80</f>
        <v>0</v>
      </c>
      <c r="S80" s="184">
        <v>0</v>
      </c>
      <c r="T80" s="185">
        <f>S80*H80</f>
        <v>0</v>
      </c>
      <c r="U80" s="37"/>
      <c r="V80" s="37"/>
      <c r="W80" s="37"/>
      <c r="X80" s="37"/>
      <c r="Y80" s="37"/>
      <c r="Z80" s="37"/>
      <c r="AA80" s="37"/>
      <c r="AB80" s="37"/>
      <c r="AC80" s="37"/>
      <c r="AD80" s="37"/>
      <c r="AE80" s="37"/>
      <c r="AR80" s="186" t="s">
        <v>135</v>
      </c>
      <c r="AT80" s="186" t="s">
        <v>130</v>
      </c>
      <c r="AU80" s="186" t="s">
        <v>72</v>
      </c>
      <c r="AY80" s="16" t="s">
        <v>136</v>
      </c>
      <c r="BE80" s="187">
        <f>IF(N80="základní",J80,0)</f>
        <v>0</v>
      </c>
      <c r="BF80" s="187">
        <f>IF(N80="snížená",J80,0)</f>
        <v>0</v>
      </c>
      <c r="BG80" s="187">
        <f>IF(N80="zákl. přenesená",J80,0)</f>
        <v>0</v>
      </c>
      <c r="BH80" s="187">
        <f>IF(N80="sníž. přenesená",J80,0)</f>
        <v>0</v>
      </c>
      <c r="BI80" s="187">
        <f>IF(N80="nulová",J80,0)</f>
        <v>0</v>
      </c>
      <c r="BJ80" s="16" t="s">
        <v>80</v>
      </c>
      <c r="BK80" s="187">
        <f>ROUND(I80*H80,2)</f>
        <v>0</v>
      </c>
      <c r="BL80" s="16" t="s">
        <v>135</v>
      </c>
      <c r="BM80" s="186" t="s">
        <v>82</v>
      </c>
    </row>
    <row r="81" s="2" customFormat="1" ht="16.5" customHeight="1">
      <c r="A81" s="37"/>
      <c r="B81" s="38"/>
      <c r="C81" s="175" t="s">
        <v>82</v>
      </c>
      <c r="D81" s="175" t="s">
        <v>130</v>
      </c>
      <c r="E81" s="176" t="s">
        <v>403</v>
      </c>
      <c r="F81" s="177" t="s">
        <v>404</v>
      </c>
      <c r="G81" s="178" t="s">
        <v>149</v>
      </c>
      <c r="H81" s="179">
        <v>69.525000000000006</v>
      </c>
      <c r="I81" s="180"/>
      <c r="J81" s="181">
        <f>ROUND(I81*H81,2)</f>
        <v>0</v>
      </c>
      <c r="K81" s="177" t="s">
        <v>134</v>
      </c>
      <c r="L81" s="43"/>
      <c r="M81" s="182" t="s">
        <v>19</v>
      </c>
      <c r="N81" s="183" t="s">
        <v>43</v>
      </c>
      <c r="O81" s="83"/>
      <c r="P81" s="184">
        <f>O81*H81</f>
        <v>0</v>
      </c>
      <c r="Q81" s="184">
        <v>0</v>
      </c>
      <c r="R81" s="184">
        <f>Q81*H81</f>
        <v>0</v>
      </c>
      <c r="S81" s="184">
        <v>0</v>
      </c>
      <c r="T81" s="185">
        <f>S81*H81</f>
        <v>0</v>
      </c>
      <c r="U81" s="37"/>
      <c r="V81" s="37"/>
      <c r="W81" s="37"/>
      <c r="X81" s="37"/>
      <c r="Y81" s="37"/>
      <c r="Z81" s="37"/>
      <c r="AA81" s="37"/>
      <c r="AB81" s="37"/>
      <c r="AC81" s="37"/>
      <c r="AD81" s="37"/>
      <c r="AE81" s="37"/>
      <c r="AR81" s="186" t="s">
        <v>135</v>
      </c>
      <c r="AT81" s="186" t="s">
        <v>130</v>
      </c>
      <c r="AU81" s="186" t="s">
        <v>72</v>
      </c>
      <c r="AY81" s="16" t="s">
        <v>136</v>
      </c>
      <c r="BE81" s="187">
        <f>IF(N81="základní",J81,0)</f>
        <v>0</v>
      </c>
      <c r="BF81" s="187">
        <f>IF(N81="snížená",J81,0)</f>
        <v>0</v>
      </c>
      <c r="BG81" s="187">
        <f>IF(N81="zákl. přenesená",J81,0)</f>
        <v>0</v>
      </c>
      <c r="BH81" s="187">
        <f>IF(N81="sníž. přenesená",J81,0)</f>
        <v>0</v>
      </c>
      <c r="BI81" s="187">
        <f>IF(N81="nulová",J81,0)</f>
        <v>0</v>
      </c>
      <c r="BJ81" s="16" t="s">
        <v>80</v>
      </c>
      <c r="BK81" s="187">
        <f>ROUND(I81*H81,2)</f>
        <v>0</v>
      </c>
      <c r="BL81" s="16" t="s">
        <v>135</v>
      </c>
      <c r="BM81" s="186" t="s">
        <v>135</v>
      </c>
    </row>
    <row r="82" s="10" customFormat="1">
      <c r="A82" s="10"/>
      <c r="B82" s="188"/>
      <c r="C82" s="189"/>
      <c r="D82" s="190" t="s">
        <v>137</v>
      </c>
      <c r="E82" s="191" t="s">
        <v>19</v>
      </c>
      <c r="F82" s="192" t="s">
        <v>992</v>
      </c>
      <c r="G82" s="189"/>
      <c r="H82" s="191" t="s">
        <v>19</v>
      </c>
      <c r="I82" s="193"/>
      <c r="J82" s="189"/>
      <c r="K82" s="189"/>
      <c r="L82" s="194"/>
      <c r="M82" s="195"/>
      <c r="N82" s="196"/>
      <c r="O82" s="196"/>
      <c r="P82" s="196"/>
      <c r="Q82" s="196"/>
      <c r="R82" s="196"/>
      <c r="S82" s="196"/>
      <c r="T82" s="197"/>
      <c r="U82" s="10"/>
      <c r="V82" s="10"/>
      <c r="W82" s="10"/>
      <c r="X82" s="10"/>
      <c r="Y82" s="10"/>
      <c r="Z82" s="10"/>
      <c r="AA82" s="10"/>
      <c r="AB82" s="10"/>
      <c r="AC82" s="10"/>
      <c r="AD82" s="10"/>
      <c r="AE82" s="10"/>
      <c r="AT82" s="198" t="s">
        <v>137</v>
      </c>
      <c r="AU82" s="198" t="s">
        <v>72</v>
      </c>
      <c r="AV82" s="10" t="s">
        <v>80</v>
      </c>
      <c r="AW82" s="10" t="s">
        <v>33</v>
      </c>
      <c r="AX82" s="10" t="s">
        <v>72</v>
      </c>
      <c r="AY82" s="198" t="s">
        <v>136</v>
      </c>
    </row>
    <row r="83" s="11" customFormat="1">
      <c r="A83" s="11"/>
      <c r="B83" s="199"/>
      <c r="C83" s="200"/>
      <c r="D83" s="190" t="s">
        <v>137</v>
      </c>
      <c r="E83" s="201" t="s">
        <v>19</v>
      </c>
      <c r="F83" s="202" t="s">
        <v>993</v>
      </c>
      <c r="G83" s="200"/>
      <c r="H83" s="203">
        <v>69.525000000000006</v>
      </c>
      <c r="I83" s="204"/>
      <c r="J83" s="200"/>
      <c r="K83" s="200"/>
      <c r="L83" s="205"/>
      <c r="M83" s="206"/>
      <c r="N83" s="207"/>
      <c r="O83" s="207"/>
      <c r="P83" s="207"/>
      <c r="Q83" s="207"/>
      <c r="R83" s="207"/>
      <c r="S83" s="207"/>
      <c r="T83" s="208"/>
      <c r="U83" s="11"/>
      <c r="V83" s="11"/>
      <c r="W83" s="11"/>
      <c r="X83" s="11"/>
      <c r="Y83" s="11"/>
      <c r="Z83" s="11"/>
      <c r="AA83" s="11"/>
      <c r="AB83" s="11"/>
      <c r="AC83" s="11"/>
      <c r="AD83" s="11"/>
      <c r="AE83" s="11"/>
      <c r="AT83" s="209" t="s">
        <v>137</v>
      </c>
      <c r="AU83" s="209" t="s">
        <v>72</v>
      </c>
      <c r="AV83" s="11" t="s">
        <v>82</v>
      </c>
      <c r="AW83" s="11" t="s">
        <v>33</v>
      </c>
      <c r="AX83" s="11" t="s">
        <v>72</v>
      </c>
      <c r="AY83" s="209" t="s">
        <v>136</v>
      </c>
    </row>
    <row r="84" s="12" customFormat="1">
      <c r="A84" s="12"/>
      <c r="B84" s="210"/>
      <c r="C84" s="211"/>
      <c r="D84" s="190" t="s">
        <v>137</v>
      </c>
      <c r="E84" s="212" t="s">
        <v>19</v>
      </c>
      <c r="F84" s="213" t="s">
        <v>140</v>
      </c>
      <c r="G84" s="211"/>
      <c r="H84" s="214">
        <v>69.525000000000006</v>
      </c>
      <c r="I84" s="215"/>
      <c r="J84" s="211"/>
      <c r="K84" s="211"/>
      <c r="L84" s="216"/>
      <c r="M84" s="217"/>
      <c r="N84" s="218"/>
      <c r="O84" s="218"/>
      <c r="P84" s="218"/>
      <c r="Q84" s="218"/>
      <c r="R84" s="218"/>
      <c r="S84" s="218"/>
      <c r="T84" s="219"/>
      <c r="U84" s="12"/>
      <c r="V84" s="12"/>
      <c r="W84" s="12"/>
      <c r="X84" s="12"/>
      <c r="Y84" s="12"/>
      <c r="Z84" s="12"/>
      <c r="AA84" s="12"/>
      <c r="AB84" s="12"/>
      <c r="AC84" s="12"/>
      <c r="AD84" s="12"/>
      <c r="AE84" s="12"/>
      <c r="AT84" s="220" t="s">
        <v>137</v>
      </c>
      <c r="AU84" s="220" t="s">
        <v>72</v>
      </c>
      <c r="AV84" s="12" t="s">
        <v>135</v>
      </c>
      <c r="AW84" s="12" t="s">
        <v>33</v>
      </c>
      <c r="AX84" s="12" t="s">
        <v>80</v>
      </c>
      <c r="AY84" s="220" t="s">
        <v>136</v>
      </c>
    </row>
    <row r="85" s="2" customFormat="1" ht="16.5" customHeight="1">
      <c r="A85" s="37"/>
      <c r="B85" s="38"/>
      <c r="C85" s="175" t="s">
        <v>146</v>
      </c>
      <c r="D85" s="175" t="s">
        <v>130</v>
      </c>
      <c r="E85" s="176" t="s">
        <v>160</v>
      </c>
      <c r="F85" s="177" t="s">
        <v>161</v>
      </c>
      <c r="G85" s="178" t="s">
        <v>133</v>
      </c>
      <c r="H85" s="179">
        <v>369</v>
      </c>
      <c r="I85" s="180"/>
      <c r="J85" s="181">
        <f>ROUND(I85*H85,2)</f>
        <v>0</v>
      </c>
      <c r="K85" s="177" t="s">
        <v>134</v>
      </c>
      <c r="L85" s="43"/>
      <c r="M85" s="182" t="s">
        <v>19</v>
      </c>
      <c r="N85" s="183" t="s">
        <v>43</v>
      </c>
      <c r="O85" s="83"/>
      <c r="P85" s="184">
        <f>O85*H85</f>
        <v>0</v>
      </c>
      <c r="Q85" s="184">
        <v>0</v>
      </c>
      <c r="R85" s="184">
        <f>Q85*H85</f>
        <v>0</v>
      </c>
      <c r="S85" s="184">
        <v>0</v>
      </c>
      <c r="T85" s="185">
        <f>S85*H85</f>
        <v>0</v>
      </c>
      <c r="U85" s="37"/>
      <c r="V85" s="37"/>
      <c r="W85" s="37"/>
      <c r="X85" s="37"/>
      <c r="Y85" s="37"/>
      <c r="Z85" s="37"/>
      <c r="AA85" s="37"/>
      <c r="AB85" s="37"/>
      <c r="AC85" s="37"/>
      <c r="AD85" s="37"/>
      <c r="AE85" s="37"/>
      <c r="AR85" s="186" t="s">
        <v>135</v>
      </c>
      <c r="AT85" s="186" t="s">
        <v>130</v>
      </c>
      <c r="AU85" s="186" t="s">
        <v>72</v>
      </c>
      <c r="AY85" s="16" t="s">
        <v>136</v>
      </c>
      <c r="BE85" s="187">
        <f>IF(N85="základní",J85,0)</f>
        <v>0</v>
      </c>
      <c r="BF85" s="187">
        <f>IF(N85="snížená",J85,0)</f>
        <v>0</v>
      </c>
      <c r="BG85" s="187">
        <f>IF(N85="zákl. přenesená",J85,0)</f>
        <v>0</v>
      </c>
      <c r="BH85" s="187">
        <f>IF(N85="sníž. přenesená",J85,0)</f>
        <v>0</v>
      </c>
      <c r="BI85" s="187">
        <f>IF(N85="nulová",J85,0)</f>
        <v>0</v>
      </c>
      <c r="BJ85" s="16" t="s">
        <v>80</v>
      </c>
      <c r="BK85" s="187">
        <f>ROUND(I85*H85,2)</f>
        <v>0</v>
      </c>
      <c r="BL85" s="16" t="s">
        <v>135</v>
      </c>
      <c r="BM85" s="186" t="s">
        <v>174</v>
      </c>
    </row>
    <row r="86" s="10" customFormat="1">
      <c r="A86" s="10"/>
      <c r="B86" s="188"/>
      <c r="C86" s="189"/>
      <c r="D86" s="190" t="s">
        <v>137</v>
      </c>
      <c r="E86" s="191" t="s">
        <v>19</v>
      </c>
      <c r="F86" s="192" t="s">
        <v>994</v>
      </c>
      <c r="G86" s="189"/>
      <c r="H86" s="191" t="s">
        <v>19</v>
      </c>
      <c r="I86" s="193"/>
      <c r="J86" s="189"/>
      <c r="K86" s="189"/>
      <c r="L86" s="194"/>
      <c r="M86" s="195"/>
      <c r="N86" s="196"/>
      <c r="O86" s="196"/>
      <c r="P86" s="196"/>
      <c r="Q86" s="196"/>
      <c r="R86" s="196"/>
      <c r="S86" s="196"/>
      <c r="T86" s="197"/>
      <c r="U86" s="10"/>
      <c r="V86" s="10"/>
      <c r="W86" s="10"/>
      <c r="X86" s="10"/>
      <c r="Y86" s="10"/>
      <c r="Z86" s="10"/>
      <c r="AA86" s="10"/>
      <c r="AB86" s="10"/>
      <c r="AC86" s="10"/>
      <c r="AD86" s="10"/>
      <c r="AE86" s="10"/>
      <c r="AT86" s="198" t="s">
        <v>137</v>
      </c>
      <c r="AU86" s="198" t="s">
        <v>72</v>
      </c>
      <c r="AV86" s="10" t="s">
        <v>80</v>
      </c>
      <c r="AW86" s="10" t="s">
        <v>33</v>
      </c>
      <c r="AX86" s="10" t="s">
        <v>72</v>
      </c>
      <c r="AY86" s="198" t="s">
        <v>136</v>
      </c>
    </row>
    <row r="87" s="11" customFormat="1">
      <c r="A87" s="11"/>
      <c r="B87" s="199"/>
      <c r="C87" s="200"/>
      <c r="D87" s="190" t="s">
        <v>137</v>
      </c>
      <c r="E87" s="201" t="s">
        <v>19</v>
      </c>
      <c r="F87" s="202" t="s">
        <v>995</v>
      </c>
      <c r="G87" s="200"/>
      <c r="H87" s="203">
        <v>369</v>
      </c>
      <c r="I87" s="204"/>
      <c r="J87" s="200"/>
      <c r="K87" s="200"/>
      <c r="L87" s="205"/>
      <c r="M87" s="206"/>
      <c r="N87" s="207"/>
      <c r="O87" s="207"/>
      <c r="P87" s="207"/>
      <c r="Q87" s="207"/>
      <c r="R87" s="207"/>
      <c r="S87" s="207"/>
      <c r="T87" s="208"/>
      <c r="U87" s="11"/>
      <c r="V87" s="11"/>
      <c r="W87" s="11"/>
      <c r="X87" s="11"/>
      <c r="Y87" s="11"/>
      <c r="Z87" s="11"/>
      <c r="AA87" s="11"/>
      <c r="AB87" s="11"/>
      <c r="AC87" s="11"/>
      <c r="AD87" s="11"/>
      <c r="AE87" s="11"/>
      <c r="AT87" s="209" t="s">
        <v>137</v>
      </c>
      <c r="AU87" s="209" t="s">
        <v>72</v>
      </c>
      <c r="AV87" s="11" t="s">
        <v>82</v>
      </c>
      <c r="AW87" s="11" t="s">
        <v>33</v>
      </c>
      <c r="AX87" s="11" t="s">
        <v>72</v>
      </c>
      <c r="AY87" s="209" t="s">
        <v>136</v>
      </c>
    </row>
    <row r="88" s="12" customFormat="1">
      <c r="A88" s="12"/>
      <c r="B88" s="210"/>
      <c r="C88" s="211"/>
      <c r="D88" s="190" t="s">
        <v>137</v>
      </c>
      <c r="E88" s="212" t="s">
        <v>19</v>
      </c>
      <c r="F88" s="213" t="s">
        <v>140</v>
      </c>
      <c r="G88" s="211"/>
      <c r="H88" s="214">
        <v>369</v>
      </c>
      <c r="I88" s="215"/>
      <c r="J88" s="211"/>
      <c r="K88" s="211"/>
      <c r="L88" s="216"/>
      <c r="M88" s="217"/>
      <c r="N88" s="218"/>
      <c r="O88" s="218"/>
      <c r="P88" s="218"/>
      <c r="Q88" s="218"/>
      <c r="R88" s="218"/>
      <c r="S88" s="218"/>
      <c r="T88" s="219"/>
      <c r="U88" s="12"/>
      <c r="V88" s="12"/>
      <c r="W88" s="12"/>
      <c r="X88" s="12"/>
      <c r="Y88" s="12"/>
      <c r="Z88" s="12"/>
      <c r="AA88" s="12"/>
      <c r="AB88" s="12"/>
      <c r="AC88" s="12"/>
      <c r="AD88" s="12"/>
      <c r="AE88" s="12"/>
      <c r="AT88" s="220" t="s">
        <v>137</v>
      </c>
      <c r="AU88" s="220" t="s">
        <v>72</v>
      </c>
      <c r="AV88" s="12" t="s">
        <v>135</v>
      </c>
      <c r="AW88" s="12" t="s">
        <v>33</v>
      </c>
      <c r="AX88" s="12" t="s">
        <v>80</v>
      </c>
      <c r="AY88" s="220" t="s">
        <v>136</v>
      </c>
    </row>
    <row r="89" s="2" customFormat="1" ht="21.75" customHeight="1">
      <c r="A89" s="37"/>
      <c r="B89" s="38"/>
      <c r="C89" s="175" t="s">
        <v>135</v>
      </c>
      <c r="D89" s="175" t="s">
        <v>130</v>
      </c>
      <c r="E89" s="176" t="s">
        <v>165</v>
      </c>
      <c r="F89" s="177" t="s">
        <v>166</v>
      </c>
      <c r="G89" s="178" t="s">
        <v>133</v>
      </c>
      <c r="H89" s="179">
        <v>369</v>
      </c>
      <c r="I89" s="180"/>
      <c r="J89" s="181">
        <f>ROUND(I89*H89,2)</f>
        <v>0</v>
      </c>
      <c r="K89" s="177" t="s">
        <v>134</v>
      </c>
      <c r="L89" s="43"/>
      <c r="M89" s="182" t="s">
        <v>19</v>
      </c>
      <c r="N89" s="183" t="s">
        <v>43</v>
      </c>
      <c r="O89" s="83"/>
      <c r="P89" s="184">
        <f>O89*H89</f>
        <v>0</v>
      </c>
      <c r="Q89" s="184">
        <v>0</v>
      </c>
      <c r="R89" s="184">
        <f>Q89*H89</f>
        <v>0</v>
      </c>
      <c r="S89" s="184">
        <v>0</v>
      </c>
      <c r="T89" s="185">
        <f>S89*H89</f>
        <v>0</v>
      </c>
      <c r="U89" s="37"/>
      <c r="V89" s="37"/>
      <c r="W89" s="37"/>
      <c r="X89" s="37"/>
      <c r="Y89" s="37"/>
      <c r="Z89" s="37"/>
      <c r="AA89" s="37"/>
      <c r="AB89" s="37"/>
      <c r="AC89" s="37"/>
      <c r="AD89" s="37"/>
      <c r="AE89" s="37"/>
      <c r="AR89" s="186" t="s">
        <v>135</v>
      </c>
      <c r="AT89" s="186" t="s">
        <v>130</v>
      </c>
      <c r="AU89" s="186" t="s">
        <v>72</v>
      </c>
      <c r="AY89" s="16" t="s">
        <v>136</v>
      </c>
      <c r="BE89" s="187">
        <f>IF(N89="základní",J89,0)</f>
        <v>0</v>
      </c>
      <c r="BF89" s="187">
        <f>IF(N89="snížená",J89,0)</f>
        <v>0</v>
      </c>
      <c r="BG89" s="187">
        <f>IF(N89="zákl. přenesená",J89,0)</f>
        <v>0</v>
      </c>
      <c r="BH89" s="187">
        <f>IF(N89="sníž. přenesená",J89,0)</f>
        <v>0</v>
      </c>
      <c r="BI89" s="187">
        <f>IF(N89="nulová",J89,0)</f>
        <v>0</v>
      </c>
      <c r="BJ89" s="16" t="s">
        <v>80</v>
      </c>
      <c r="BK89" s="187">
        <f>ROUND(I89*H89,2)</f>
        <v>0</v>
      </c>
      <c r="BL89" s="16" t="s">
        <v>135</v>
      </c>
      <c r="BM89" s="186" t="s">
        <v>157</v>
      </c>
    </row>
    <row r="90" s="11" customFormat="1">
      <c r="A90" s="11"/>
      <c r="B90" s="199"/>
      <c r="C90" s="200"/>
      <c r="D90" s="190" t="s">
        <v>137</v>
      </c>
      <c r="E90" s="201" t="s">
        <v>19</v>
      </c>
      <c r="F90" s="202" t="s">
        <v>995</v>
      </c>
      <c r="G90" s="200"/>
      <c r="H90" s="203">
        <v>369</v>
      </c>
      <c r="I90" s="204"/>
      <c r="J90" s="200"/>
      <c r="K90" s="200"/>
      <c r="L90" s="205"/>
      <c r="M90" s="206"/>
      <c r="N90" s="207"/>
      <c r="O90" s="207"/>
      <c r="P90" s="207"/>
      <c r="Q90" s="207"/>
      <c r="R90" s="207"/>
      <c r="S90" s="207"/>
      <c r="T90" s="208"/>
      <c r="U90" s="11"/>
      <c r="V90" s="11"/>
      <c r="W90" s="11"/>
      <c r="X90" s="11"/>
      <c r="Y90" s="11"/>
      <c r="Z90" s="11"/>
      <c r="AA90" s="11"/>
      <c r="AB90" s="11"/>
      <c r="AC90" s="11"/>
      <c r="AD90" s="11"/>
      <c r="AE90" s="11"/>
      <c r="AT90" s="209" t="s">
        <v>137</v>
      </c>
      <c r="AU90" s="209" t="s">
        <v>72</v>
      </c>
      <c r="AV90" s="11" t="s">
        <v>82</v>
      </c>
      <c r="AW90" s="11" t="s">
        <v>33</v>
      </c>
      <c r="AX90" s="11" t="s">
        <v>72</v>
      </c>
      <c r="AY90" s="209" t="s">
        <v>136</v>
      </c>
    </row>
    <row r="91" s="12" customFormat="1">
      <c r="A91" s="12"/>
      <c r="B91" s="210"/>
      <c r="C91" s="211"/>
      <c r="D91" s="190" t="s">
        <v>137</v>
      </c>
      <c r="E91" s="212" t="s">
        <v>19</v>
      </c>
      <c r="F91" s="213" t="s">
        <v>140</v>
      </c>
      <c r="G91" s="211"/>
      <c r="H91" s="214">
        <v>369</v>
      </c>
      <c r="I91" s="215"/>
      <c r="J91" s="211"/>
      <c r="K91" s="211"/>
      <c r="L91" s="216"/>
      <c r="M91" s="217"/>
      <c r="N91" s="218"/>
      <c r="O91" s="218"/>
      <c r="P91" s="218"/>
      <c r="Q91" s="218"/>
      <c r="R91" s="218"/>
      <c r="S91" s="218"/>
      <c r="T91" s="219"/>
      <c r="U91" s="12"/>
      <c r="V91" s="12"/>
      <c r="W91" s="12"/>
      <c r="X91" s="12"/>
      <c r="Y91" s="12"/>
      <c r="Z91" s="12"/>
      <c r="AA91" s="12"/>
      <c r="AB91" s="12"/>
      <c r="AC91" s="12"/>
      <c r="AD91" s="12"/>
      <c r="AE91" s="12"/>
      <c r="AT91" s="220" t="s">
        <v>137</v>
      </c>
      <c r="AU91" s="220" t="s">
        <v>72</v>
      </c>
      <c r="AV91" s="12" t="s">
        <v>135</v>
      </c>
      <c r="AW91" s="12" t="s">
        <v>33</v>
      </c>
      <c r="AX91" s="12" t="s">
        <v>80</v>
      </c>
      <c r="AY91" s="220" t="s">
        <v>136</v>
      </c>
    </row>
    <row r="92" s="2" customFormat="1" ht="16.5" customHeight="1">
      <c r="A92" s="37"/>
      <c r="B92" s="38"/>
      <c r="C92" s="175" t="s">
        <v>159</v>
      </c>
      <c r="D92" s="175" t="s">
        <v>130</v>
      </c>
      <c r="E92" s="176" t="s">
        <v>170</v>
      </c>
      <c r="F92" s="177" t="s">
        <v>171</v>
      </c>
      <c r="G92" s="178" t="s">
        <v>133</v>
      </c>
      <c r="H92" s="179">
        <v>369</v>
      </c>
      <c r="I92" s="180"/>
      <c r="J92" s="181">
        <f>ROUND(I92*H92,2)</f>
        <v>0</v>
      </c>
      <c r="K92" s="177" t="s">
        <v>134</v>
      </c>
      <c r="L92" s="43"/>
      <c r="M92" s="182" t="s">
        <v>19</v>
      </c>
      <c r="N92" s="183" t="s">
        <v>43</v>
      </c>
      <c r="O92" s="83"/>
      <c r="P92" s="184">
        <f>O92*H92</f>
        <v>0</v>
      </c>
      <c r="Q92" s="184">
        <v>0</v>
      </c>
      <c r="R92" s="184">
        <f>Q92*H92</f>
        <v>0</v>
      </c>
      <c r="S92" s="184">
        <v>0</v>
      </c>
      <c r="T92" s="185">
        <f>S92*H92</f>
        <v>0</v>
      </c>
      <c r="U92" s="37"/>
      <c r="V92" s="37"/>
      <c r="W92" s="37"/>
      <c r="X92" s="37"/>
      <c r="Y92" s="37"/>
      <c r="Z92" s="37"/>
      <c r="AA92" s="37"/>
      <c r="AB92" s="37"/>
      <c r="AC92" s="37"/>
      <c r="AD92" s="37"/>
      <c r="AE92" s="37"/>
      <c r="AR92" s="186" t="s">
        <v>135</v>
      </c>
      <c r="AT92" s="186" t="s">
        <v>130</v>
      </c>
      <c r="AU92" s="186" t="s">
        <v>72</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135</v>
      </c>
      <c r="BM92" s="186" t="s">
        <v>139</v>
      </c>
    </row>
    <row r="93" s="11" customFormat="1">
      <c r="A93" s="11"/>
      <c r="B93" s="199"/>
      <c r="C93" s="200"/>
      <c r="D93" s="190" t="s">
        <v>137</v>
      </c>
      <c r="E93" s="201" t="s">
        <v>19</v>
      </c>
      <c r="F93" s="202" t="s">
        <v>995</v>
      </c>
      <c r="G93" s="200"/>
      <c r="H93" s="203">
        <v>369</v>
      </c>
      <c r="I93" s="204"/>
      <c r="J93" s="200"/>
      <c r="K93" s="200"/>
      <c r="L93" s="205"/>
      <c r="M93" s="206"/>
      <c r="N93" s="207"/>
      <c r="O93" s="207"/>
      <c r="P93" s="207"/>
      <c r="Q93" s="207"/>
      <c r="R93" s="207"/>
      <c r="S93" s="207"/>
      <c r="T93" s="208"/>
      <c r="U93" s="11"/>
      <c r="V93" s="11"/>
      <c r="W93" s="11"/>
      <c r="X93" s="11"/>
      <c r="Y93" s="11"/>
      <c r="Z93" s="11"/>
      <c r="AA93" s="11"/>
      <c r="AB93" s="11"/>
      <c r="AC93" s="11"/>
      <c r="AD93" s="11"/>
      <c r="AE93" s="11"/>
      <c r="AT93" s="209" t="s">
        <v>137</v>
      </c>
      <c r="AU93" s="209" t="s">
        <v>72</v>
      </c>
      <c r="AV93" s="11" t="s">
        <v>82</v>
      </c>
      <c r="AW93" s="11" t="s">
        <v>33</v>
      </c>
      <c r="AX93" s="11" t="s">
        <v>72</v>
      </c>
      <c r="AY93" s="209" t="s">
        <v>136</v>
      </c>
    </row>
    <row r="94" s="12" customFormat="1">
      <c r="A94" s="12"/>
      <c r="B94" s="210"/>
      <c r="C94" s="211"/>
      <c r="D94" s="190" t="s">
        <v>137</v>
      </c>
      <c r="E94" s="212" t="s">
        <v>19</v>
      </c>
      <c r="F94" s="213" t="s">
        <v>140</v>
      </c>
      <c r="G94" s="211"/>
      <c r="H94" s="214">
        <v>369</v>
      </c>
      <c r="I94" s="215"/>
      <c r="J94" s="211"/>
      <c r="K94" s="211"/>
      <c r="L94" s="216"/>
      <c r="M94" s="217"/>
      <c r="N94" s="218"/>
      <c r="O94" s="218"/>
      <c r="P94" s="218"/>
      <c r="Q94" s="218"/>
      <c r="R94" s="218"/>
      <c r="S94" s="218"/>
      <c r="T94" s="219"/>
      <c r="U94" s="12"/>
      <c r="V94" s="12"/>
      <c r="W94" s="12"/>
      <c r="X94" s="12"/>
      <c r="Y94" s="12"/>
      <c r="Z94" s="12"/>
      <c r="AA94" s="12"/>
      <c r="AB94" s="12"/>
      <c r="AC94" s="12"/>
      <c r="AD94" s="12"/>
      <c r="AE94" s="12"/>
      <c r="AT94" s="220" t="s">
        <v>137</v>
      </c>
      <c r="AU94" s="220" t="s">
        <v>72</v>
      </c>
      <c r="AV94" s="12" t="s">
        <v>135</v>
      </c>
      <c r="AW94" s="12" t="s">
        <v>33</v>
      </c>
      <c r="AX94" s="12" t="s">
        <v>80</v>
      </c>
      <c r="AY94" s="220" t="s">
        <v>136</v>
      </c>
    </row>
    <row r="95" s="2" customFormat="1" ht="16.5" customHeight="1">
      <c r="A95" s="37"/>
      <c r="B95" s="38"/>
      <c r="C95" s="175" t="s">
        <v>150</v>
      </c>
      <c r="D95" s="175" t="s">
        <v>130</v>
      </c>
      <c r="E95" s="176" t="s">
        <v>186</v>
      </c>
      <c r="F95" s="177" t="s">
        <v>187</v>
      </c>
      <c r="G95" s="178" t="s">
        <v>182</v>
      </c>
      <c r="H95" s="179">
        <v>0.22500000000000001</v>
      </c>
      <c r="I95" s="180"/>
      <c r="J95" s="181">
        <f>ROUND(I95*H95,2)</f>
        <v>0</v>
      </c>
      <c r="K95" s="177" t="s">
        <v>134</v>
      </c>
      <c r="L95" s="43"/>
      <c r="M95" s="182" t="s">
        <v>19</v>
      </c>
      <c r="N95" s="183" t="s">
        <v>43</v>
      </c>
      <c r="O95" s="83"/>
      <c r="P95" s="184">
        <f>O95*H95</f>
        <v>0</v>
      </c>
      <c r="Q95" s="184">
        <v>0</v>
      </c>
      <c r="R95" s="184">
        <f>Q95*H95</f>
        <v>0</v>
      </c>
      <c r="S95" s="184">
        <v>0</v>
      </c>
      <c r="T95" s="185">
        <f>S95*H95</f>
        <v>0</v>
      </c>
      <c r="U95" s="37"/>
      <c r="V95" s="37"/>
      <c r="W95" s="37"/>
      <c r="X95" s="37"/>
      <c r="Y95" s="37"/>
      <c r="Z95" s="37"/>
      <c r="AA95" s="37"/>
      <c r="AB95" s="37"/>
      <c r="AC95" s="37"/>
      <c r="AD95" s="37"/>
      <c r="AE95" s="37"/>
      <c r="AR95" s="186" t="s">
        <v>135</v>
      </c>
      <c r="AT95" s="186" t="s">
        <v>130</v>
      </c>
      <c r="AU95" s="186" t="s">
        <v>72</v>
      </c>
      <c r="AY95" s="16" t="s">
        <v>136</v>
      </c>
      <c r="BE95" s="187">
        <f>IF(N95="základní",J95,0)</f>
        <v>0</v>
      </c>
      <c r="BF95" s="187">
        <f>IF(N95="snížená",J95,0)</f>
        <v>0</v>
      </c>
      <c r="BG95" s="187">
        <f>IF(N95="zákl. přenesená",J95,0)</f>
        <v>0</v>
      </c>
      <c r="BH95" s="187">
        <f>IF(N95="sníž. přenesená",J95,0)</f>
        <v>0</v>
      </c>
      <c r="BI95" s="187">
        <f>IF(N95="nulová",J95,0)</f>
        <v>0</v>
      </c>
      <c r="BJ95" s="16" t="s">
        <v>80</v>
      </c>
      <c r="BK95" s="187">
        <f>ROUND(I95*H95,2)</f>
        <v>0</v>
      </c>
      <c r="BL95" s="16" t="s">
        <v>135</v>
      </c>
      <c r="BM95" s="186" t="s">
        <v>167</v>
      </c>
    </row>
    <row r="96" s="11" customFormat="1">
      <c r="A96" s="11"/>
      <c r="B96" s="199"/>
      <c r="C96" s="200"/>
      <c r="D96" s="190" t="s">
        <v>137</v>
      </c>
      <c r="E96" s="201" t="s">
        <v>19</v>
      </c>
      <c r="F96" s="202" t="s">
        <v>996</v>
      </c>
      <c r="G96" s="200"/>
      <c r="H96" s="203">
        <v>0.22500000000000001</v>
      </c>
      <c r="I96" s="204"/>
      <c r="J96" s="200"/>
      <c r="K96" s="200"/>
      <c r="L96" s="205"/>
      <c r="M96" s="206"/>
      <c r="N96" s="207"/>
      <c r="O96" s="207"/>
      <c r="P96" s="207"/>
      <c r="Q96" s="207"/>
      <c r="R96" s="207"/>
      <c r="S96" s="207"/>
      <c r="T96" s="208"/>
      <c r="U96" s="11"/>
      <c r="V96" s="11"/>
      <c r="W96" s="11"/>
      <c r="X96" s="11"/>
      <c r="Y96" s="11"/>
      <c r="Z96" s="11"/>
      <c r="AA96" s="11"/>
      <c r="AB96" s="11"/>
      <c r="AC96" s="11"/>
      <c r="AD96" s="11"/>
      <c r="AE96" s="11"/>
      <c r="AT96" s="209" t="s">
        <v>137</v>
      </c>
      <c r="AU96" s="209" t="s">
        <v>72</v>
      </c>
      <c r="AV96" s="11" t="s">
        <v>82</v>
      </c>
      <c r="AW96" s="11" t="s">
        <v>33</v>
      </c>
      <c r="AX96" s="11" t="s">
        <v>72</v>
      </c>
      <c r="AY96" s="209" t="s">
        <v>136</v>
      </c>
    </row>
    <row r="97" s="12" customFormat="1">
      <c r="A97" s="12"/>
      <c r="B97" s="210"/>
      <c r="C97" s="211"/>
      <c r="D97" s="190" t="s">
        <v>137</v>
      </c>
      <c r="E97" s="212" t="s">
        <v>19</v>
      </c>
      <c r="F97" s="213" t="s">
        <v>140</v>
      </c>
      <c r="G97" s="211"/>
      <c r="H97" s="214">
        <v>0.22500000000000001</v>
      </c>
      <c r="I97" s="215"/>
      <c r="J97" s="211"/>
      <c r="K97" s="211"/>
      <c r="L97" s="216"/>
      <c r="M97" s="217"/>
      <c r="N97" s="218"/>
      <c r="O97" s="218"/>
      <c r="P97" s="218"/>
      <c r="Q97" s="218"/>
      <c r="R97" s="218"/>
      <c r="S97" s="218"/>
      <c r="T97" s="219"/>
      <c r="U97" s="12"/>
      <c r="V97" s="12"/>
      <c r="W97" s="12"/>
      <c r="X97" s="12"/>
      <c r="Y97" s="12"/>
      <c r="Z97" s="12"/>
      <c r="AA97" s="12"/>
      <c r="AB97" s="12"/>
      <c r="AC97" s="12"/>
      <c r="AD97" s="12"/>
      <c r="AE97" s="12"/>
      <c r="AT97" s="220" t="s">
        <v>137</v>
      </c>
      <c r="AU97" s="220" t="s">
        <v>72</v>
      </c>
      <c r="AV97" s="12" t="s">
        <v>135</v>
      </c>
      <c r="AW97" s="12" t="s">
        <v>33</v>
      </c>
      <c r="AX97" s="12" t="s">
        <v>80</v>
      </c>
      <c r="AY97" s="220" t="s">
        <v>136</v>
      </c>
    </row>
    <row r="98" s="2" customFormat="1" ht="16.5" customHeight="1">
      <c r="A98" s="37"/>
      <c r="B98" s="38"/>
      <c r="C98" s="175" t="s">
        <v>169</v>
      </c>
      <c r="D98" s="175" t="s">
        <v>130</v>
      </c>
      <c r="E98" s="176" t="s">
        <v>193</v>
      </c>
      <c r="F98" s="177" t="s">
        <v>194</v>
      </c>
      <c r="G98" s="178" t="s">
        <v>195</v>
      </c>
      <c r="H98" s="179">
        <v>585</v>
      </c>
      <c r="I98" s="180"/>
      <c r="J98" s="181">
        <f>ROUND(I98*H98,2)</f>
        <v>0</v>
      </c>
      <c r="K98" s="177" t="s">
        <v>134</v>
      </c>
      <c r="L98" s="43"/>
      <c r="M98" s="182" t="s">
        <v>19</v>
      </c>
      <c r="N98" s="183" t="s">
        <v>43</v>
      </c>
      <c r="O98" s="83"/>
      <c r="P98" s="184">
        <f>O98*H98</f>
        <v>0</v>
      </c>
      <c r="Q98" s="184">
        <v>0</v>
      </c>
      <c r="R98" s="184">
        <f>Q98*H98</f>
        <v>0</v>
      </c>
      <c r="S98" s="184">
        <v>0</v>
      </c>
      <c r="T98" s="185">
        <f>S98*H98</f>
        <v>0</v>
      </c>
      <c r="U98" s="37"/>
      <c r="V98" s="37"/>
      <c r="W98" s="37"/>
      <c r="X98" s="37"/>
      <c r="Y98" s="37"/>
      <c r="Z98" s="37"/>
      <c r="AA98" s="37"/>
      <c r="AB98" s="37"/>
      <c r="AC98" s="37"/>
      <c r="AD98" s="37"/>
      <c r="AE98" s="37"/>
      <c r="AR98" s="186" t="s">
        <v>135</v>
      </c>
      <c r="AT98" s="186" t="s">
        <v>130</v>
      </c>
      <c r="AU98" s="186" t="s">
        <v>72</v>
      </c>
      <c r="AY98" s="16" t="s">
        <v>136</v>
      </c>
      <c r="BE98" s="187">
        <f>IF(N98="základní",J98,0)</f>
        <v>0</v>
      </c>
      <c r="BF98" s="187">
        <f>IF(N98="snížená",J98,0)</f>
        <v>0</v>
      </c>
      <c r="BG98" s="187">
        <f>IF(N98="zákl. přenesená",J98,0)</f>
        <v>0</v>
      </c>
      <c r="BH98" s="187">
        <f>IF(N98="sníž. přenesená",J98,0)</f>
        <v>0</v>
      </c>
      <c r="BI98" s="187">
        <f>IF(N98="nulová",J98,0)</f>
        <v>0</v>
      </c>
      <c r="BJ98" s="16" t="s">
        <v>80</v>
      </c>
      <c r="BK98" s="187">
        <f>ROUND(I98*H98,2)</f>
        <v>0</v>
      </c>
      <c r="BL98" s="16" t="s">
        <v>135</v>
      </c>
      <c r="BM98" s="186" t="s">
        <v>172</v>
      </c>
    </row>
    <row r="99" s="11" customFormat="1">
      <c r="A99" s="11"/>
      <c r="B99" s="199"/>
      <c r="C99" s="200"/>
      <c r="D99" s="190" t="s">
        <v>137</v>
      </c>
      <c r="E99" s="201" t="s">
        <v>19</v>
      </c>
      <c r="F99" s="202" t="s">
        <v>997</v>
      </c>
      <c r="G99" s="200"/>
      <c r="H99" s="203">
        <v>585</v>
      </c>
      <c r="I99" s="204"/>
      <c r="J99" s="200"/>
      <c r="K99" s="200"/>
      <c r="L99" s="205"/>
      <c r="M99" s="206"/>
      <c r="N99" s="207"/>
      <c r="O99" s="207"/>
      <c r="P99" s="207"/>
      <c r="Q99" s="207"/>
      <c r="R99" s="207"/>
      <c r="S99" s="207"/>
      <c r="T99" s="208"/>
      <c r="U99" s="11"/>
      <c r="V99" s="11"/>
      <c r="W99" s="11"/>
      <c r="X99" s="11"/>
      <c r="Y99" s="11"/>
      <c r="Z99" s="11"/>
      <c r="AA99" s="11"/>
      <c r="AB99" s="11"/>
      <c r="AC99" s="11"/>
      <c r="AD99" s="11"/>
      <c r="AE99" s="11"/>
      <c r="AT99" s="209" t="s">
        <v>137</v>
      </c>
      <c r="AU99" s="209" t="s">
        <v>72</v>
      </c>
      <c r="AV99" s="11" t="s">
        <v>82</v>
      </c>
      <c r="AW99" s="11" t="s">
        <v>33</v>
      </c>
      <c r="AX99" s="11" t="s">
        <v>72</v>
      </c>
      <c r="AY99" s="209" t="s">
        <v>136</v>
      </c>
    </row>
    <row r="100" s="12" customFormat="1">
      <c r="A100" s="12"/>
      <c r="B100" s="210"/>
      <c r="C100" s="211"/>
      <c r="D100" s="190" t="s">
        <v>137</v>
      </c>
      <c r="E100" s="212" t="s">
        <v>19</v>
      </c>
      <c r="F100" s="213" t="s">
        <v>140</v>
      </c>
      <c r="G100" s="211"/>
      <c r="H100" s="214">
        <v>585</v>
      </c>
      <c r="I100" s="215"/>
      <c r="J100" s="211"/>
      <c r="K100" s="211"/>
      <c r="L100" s="216"/>
      <c r="M100" s="217"/>
      <c r="N100" s="218"/>
      <c r="O100" s="218"/>
      <c r="P100" s="218"/>
      <c r="Q100" s="218"/>
      <c r="R100" s="218"/>
      <c r="S100" s="218"/>
      <c r="T100" s="219"/>
      <c r="U100" s="12"/>
      <c r="V100" s="12"/>
      <c r="W100" s="12"/>
      <c r="X100" s="12"/>
      <c r="Y100" s="12"/>
      <c r="Z100" s="12"/>
      <c r="AA100" s="12"/>
      <c r="AB100" s="12"/>
      <c r="AC100" s="12"/>
      <c r="AD100" s="12"/>
      <c r="AE100" s="12"/>
      <c r="AT100" s="220" t="s">
        <v>137</v>
      </c>
      <c r="AU100" s="220" t="s">
        <v>72</v>
      </c>
      <c r="AV100" s="12" t="s">
        <v>135</v>
      </c>
      <c r="AW100" s="12" t="s">
        <v>33</v>
      </c>
      <c r="AX100" s="12" t="s">
        <v>80</v>
      </c>
      <c r="AY100" s="220" t="s">
        <v>136</v>
      </c>
    </row>
    <row r="101" s="2" customFormat="1" ht="33" customHeight="1">
      <c r="A101" s="37"/>
      <c r="B101" s="38"/>
      <c r="C101" s="175" t="s">
        <v>174</v>
      </c>
      <c r="D101" s="175" t="s">
        <v>130</v>
      </c>
      <c r="E101" s="176" t="s">
        <v>198</v>
      </c>
      <c r="F101" s="177" t="s">
        <v>199</v>
      </c>
      <c r="G101" s="178" t="s">
        <v>149</v>
      </c>
      <c r="H101" s="179">
        <v>527.96699999999998</v>
      </c>
      <c r="I101" s="180"/>
      <c r="J101" s="181">
        <f>ROUND(I101*H101,2)</f>
        <v>0</v>
      </c>
      <c r="K101" s="177" t="s">
        <v>134</v>
      </c>
      <c r="L101" s="43"/>
      <c r="M101" s="182" t="s">
        <v>19</v>
      </c>
      <c r="N101" s="183" t="s">
        <v>43</v>
      </c>
      <c r="O101" s="83"/>
      <c r="P101" s="184">
        <f>O101*H101</f>
        <v>0</v>
      </c>
      <c r="Q101" s="184">
        <v>0</v>
      </c>
      <c r="R101" s="184">
        <f>Q101*H101</f>
        <v>0</v>
      </c>
      <c r="S101" s="184">
        <v>0</v>
      </c>
      <c r="T101" s="185">
        <f>S101*H101</f>
        <v>0</v>
      </c>
      <c r="U101" s="37"/>
      <c r="V101" s="37"/>
      <c r="W101" s="37"/>
      <c r="X101" s="37"/>
      <c r="Y101" s="37"/>
      <c r="Z101" s="37"/>
      <c r="AA101" s="37"/>
      <c r="AB101" s="37"/>
      <c r="AC101" s="37"/>
      <c r="AD101" s="37"/>
      <c r="AE101" s="37"/>
      <c r="AR101" s="186" t="s">
        <v>135</v>
      </c>
      <c r="AT101" s="186" t="s">
        <v>130</v>
      </c>
      <c r="AU101" s="186" t="s">
        <v>72</v>
      </c>
      <c r="AY101" s="16" t="s">
        <v>136</v>
      </c>
      <c r="BE101" s="187">
        <f>IF(N101="základní",J101,0)</f>
        <v>0</v>
      </c>
      <c r="BF101" s="187">
        <f>IF(N101="snížená",J101,0)</f>
        <v>0</v>
      </c>
      <c r="BG101" s="187">
        <f>IF(N101="zákl. přenesená",J101,0)</f>
        <v>0</v>
      </c>
      <c r="BH101" s="187">
        <f>IF(N101="sníž. přenesená",J101,0)</f>
        <v>0</v>
      </c>
      <c r="BI101" s="187">
        <f>IF(N101="nulová",J101,0)</f>
        <v>0</v>
      </c>
      <c r="BJ101" s="16" t="s">
        <v>80</v>
      </c>
      <c r="BK101" s="187">
        <f>ROUND(I101*H101,2)</f>
        <v>0</v>
      </c>
      <c r="BL101" s="16" t="s">
        <v>135</v>
      </c>
      <c r="BM101" s="186" t="s">
        <v>177</v>
      </c>
    </row>
    <row r="102" s="10" customFormat="1">
      <c r="A102" s="10"/>
      <c r="B102" s="188"/>
      <c r="C102" s="189"/>
      <c r="D102" s="190" t="s">
        <v>137</v>
      </c>
      <c r="E102" s="191" t="s">
        <v>19</v>
      </c>
      <c r="F102" s="192" t="s">
        <v>716</v>
      </c>
      <c r="G102" s="189"/>
      <c r="H102" s="191" t="s">
        <v>19</v>
      </c>
      <c r="I102" s="193"/>
      <c r="J102" s="189"/>
      <c r="K102" s="189"/>
      <c r="L102" s="194"/>
      <c r="M102" s="195"/>
      <c r="N102" s="196"/>
      <c r="O102" s="196"/>
      <c r="P102" s="196"/>
      <c r="Q102" s="196"/>
      <c r="R102" s="196"/>
      <c r="S102" s="196"/>
      <c r="T102" s="197"/>
      <c r="U102" s="10"/>
      <c r="V102" s="10"/>
      <c r="W102" s="10"/>
      <c r="X102" s="10"/>
      <c r="Y102" s="10"/>
      <c r="Z102" s="10"/>
      <c r="AA102" s="10"/>
      <c r="AB102" s="10"/>
      <c r="AC102" s="10"/>
      <c r="AD102" s="10"/>
      <c r="AE102" s="10"/>
      <c r="AT102" s="198" t="s">
        <v>137</v>
      </c>
      <c r="AU102" s="198" t="s">
        <v>72</v>
      </c>
      <c r="AV102" s="10" t="s">
        <v>80</v>
      </c>
      <c r="AW102" s="10" t="s">
        <v>33</v>
      </c>
      <c r="AX102" s="10" t="s">
        <v>72</v>
      </c>
      <c r="AY102" s="198" t="s">
        <v>136</v>
      </c>
    </row>
    <row r="103" s="11" customFormat="1">
      <c r="A103" s="11"/>
      <c r="B103" s="199"/>
      <c r="C103" s="200"/>
      <c r="D103" s="190" t="s">
        <v>137</v>
      </c>
      <c r="E103" s="201" t="s">
        <v>19</v>
      </c>
      <c r="F103" s="202" t="s">
        <v>998</v>
      </c>
      <c r="G103" s="200"/>
      <c r="H103" s="203">
        <v>527.96699999999998</v>
      </c>
      <c r="I103" s="204"/>
      <c r="J103" s="200"/>
      <c r="K103" s="200"/>
      <c r="L103" s="205"/>
      <c r="M103" s="206"/>
      <c r="N103" s="207"/>
      <c r="O103" s="207"/>
      <c r="P103" s="207"/>
      <c r="Q103" s="207"/>
      <c r="R103" s="207"/>
      <c r="S103" s="207"/>
      <c r="T103" s="208"/>
      <c r="U103" s="11"/>
      <c r="V103" s="11"/>
      <c r="W103" s="11"/>
      <c r="X103" s="11"/>
      <c r="Y103" s="11"/>
      <c r="Z103" s="11"/>
      <c r="AA103" s="11"/>
      <c r="AB103" s="11"/>
      <c r="AC103" s="11"/>
      <c r="AD103" s="11"/>
      <c r="AE103" s="11"/>
      <c r="AT103" s="209" t="s">
        <v>137</v>
      </c>
      <c r="AU103" s="209" t="s">
        <v>72</v>
      </c>
      <c r="AV103" s="11" t="s">
        <v>82</v>
      </c>
      <c r="AW103" s="11" t="s">
        <v>33</v>
      </c>
      <c r="AX103" s="11" t="s">
        <v>72</v>
      </c>
      <c r="AY103" s="209" t="s">
        <v>136</v>
      </c>
    </row>
    <row r="104" s="12" customFormat="1">
      <c r="A104" s="12"/>
      <c r="B104" s="210"/>
      <c r="C104" s="211"/>
      <c r="D104" s="190" t="s">
        <v>137</v>
      </c>
      <c r="E104" s="212" t="s">
        <v>19</v>
      </c>
      <c r="F104" s="213" t="s">
        <v>140</v>
      </c>
      <c r="G104" s="211"/>
      <c r="H104" s="214">
        <v>527.96699999999998</v>
      </c>
      <c r="I104" s="215"/>
      <c r="J104" s="211"/>
      <c r="K104" s="211"/>
      <c r="L104" s="216"/>
      <c r="M104" s="217"/>
      <c r="N104" s="218"/>
      <c r="O104" s="218"/>
      <c r="P104" s="218"/>
      <c r="Q104" s="218"/>
      <c r="R104" s="218"/>
      <c r="S104" s="218"/>
      <c r="T104" s="219"/>
      <c r="U104" s="12"/>
      <c r="V104" s="12"/>
      <c r="W104" s="12"/>
      <c r="X104" s="12"/>
      <c r="Y104" s="12"/>
      <c r="Z104" s="12"/>
      <c r="AA104" s="12"/>
      <c r="AB104" s="12"/>
      <c r="AC104" s="12"/>
      <c r="AD104" s="12"/>
      <c r="AE104" s="12"/>
      <c r="AT104" s="220" t="s">
        <v>137</v>
      </c>
      <c r="AU104" s="220" t="s">
        <v>72</v>
      </c>
      <c r="AV104" s="12" t="s">
        <v>135</v>
      </c>
      <c r="AW104" s="12" t="s">
        <v>33</v>
      </c>
      <c r="AX104" s="12" t="s">
        <v>80</v>
      </c>
      <c r="AY104" s="220" t="s">
        <v>136</v>
      </c>
    </row>
    <row r="105" s="2" customFormat="1" ht="16.5" customHeight="1">
      <c r="A105" s="37"/>
      <c r="B105" s="38"/>
      <c r="C105" s="175" t="s">
        <v>179</v>
      </c>
      <c r="D105" s="175" t="s">
        <v>130</v>
      </c>
      <c r="E105" s="176" t="s">
        <v>204</v>
      </c>
      <c r="F105" s="177" t="s">
        <v>205</v>
      </c>
      <c r="G105" s="178" t="s">
        <v>149</v>
      </c>
      <c r="H105" s="179">
        <v>527.96699999999998</v>
      </c>
      <c r="I105" s="180"/>
      <c r="J105" s="181">
        <f>ROUND(I105*H105,2)</f>
        <v>0</v>
      </c>
      <c r="K105" s="177" t="s">
        <v>134</v>
      </c>
      <c r="L105" s="43"/>
      <c r="M105" s="182" t="s">
        <v>19</v>
      </c>
      <c r="N105" s="183" t="s">
        <v>43</v>
      </c>
      <c r="O105" s="83"/>
      <c r="P105" s="184">
        <f>O105*H105</f>
        <v>0</v>
      </c>
      <c r="Q105" s="184">
        <v>0</v>
      </c>
      <c r="R105" s="184">
        <f>Q105*H105</f>
        <v>0</v>
      </c>
      <c r="S105" s="184">
        <v>0</v>
      </c>
      <c r="T105" s="185">
        <f>S105*H105</f>
        <v>0</v>
      </c>
      <c r="U105" s="37"/>
      <c r="V105" s="37"/>
      <c r="W105" s="37"/>
      <c r="X105" s="37"/>
      <c r="Y105" s="37"/>
      <c r="Z105" s="37"/>
      <c r="AA105" s="37"/>
      <c r="AB105" s="37"/>
      <c r="AC105" s="37"/>
      <c r="AD105" s="37"/>
      <c r="AE105" s="37"/>
      <c r="AR105" s="186" t="s">
        <v>135</v>
      </c>
      <c r="AT105" s="186" t="s">
        <v>130</v>
      </c>
      <c r="AU105" s="186" t="s">
        <v>72</v>
      </c>
      <c r="AY105" s="16" t="s">
        <v>136</v>
      </c>
      <c r="BE105" s="187">
        <f>IF(N105="základní",J105,0)</f>
        <v>0</v>
      </c>
      <c r="BF105" s="187">
        <f>IF(N105="snížená",J105,0)</f>
        <v>0</v>
      </c>
      <c r="BG105" s="187">
        <f>IF(N105="zákl. přenesená",J105,0)</f>
        <v>0</v>
      </c>
      <c r="BH105" s="187">
        <f>IF(N105="sníž. přenesená",J105,0)</f>
        <v>0</v>
      </c>
      <c r="BI105" s="187">
        <f>IF(N105="nulová",J105,0)</f>
        <v>0</v>
      </c>
      <c r="BJ105" s="16" t="s">
        <v>80</v>
      </c>
      <c r="BK105" s="187">
        <f>ROUND(I105*H105,2)</f>
        <v>0</v>
      </c>
      <c r="BL105" s="16" t="s">
        <v>135</v>
      </c>
      <c r="BM105" s="186" t="s">
        <v>183</v>
      </c>
    </row>
    <row r="106" s="10" customFormat="1">
      <c r="A106" s="10"/>
      <c r="B106" s="188"/>
      <c r="C106" s="189"/>
      <c r="D106" s="190" t="s">
        <v>137</v>
      </c>
      <c r="E106" s="191" t="s">
        <v>19</v>
      </c>
      <c r="F106" s="192" t="s">
        <v>999</v>
      </c>
      <c r="G106" s="189"/>
      <c r="H106" s="191" t="s">
        <v>19</v>
      </c>
      <c r="I106" s="193"/>
      <c r="J106" s="189"/>
      <c r="K106" s="189"/>
      <c r="L106" s="194"/>
      <c r="M106" s="195"/>
      <c r="N106" s="196"/>
      <c r="O106" s="196"/>
      <c r="P106" s="196"/>
      <c r="Q106" s="196"/>
      <c r="R106" s="196"/>
      <c r="S106" s="196"/>
      <c r="T106" s="197"/>
      <c r="U106" s="10"/>
      <c r="V106" s="10"/>
      <c r="W106" s="10"/>
      <c r="X106" s="10"/>
      <c r="Y106" s="10"/>
      <c r="Z106" s="10"/>
      <c r="AA106" s="10"/>
      <c r="AB106" s="10"/>
      <c r="AC106" s="10"/>
      <c r="AD106" s="10"/>
      <c r="AE106" s="10"/>
      <c r="AT106" s="198" t="s">
        <v>137</v>
      </c>
      <c r="AU106" s="198" t="s">
        <v>72</v>
      </c>
      <c r="AV106" s="10" t="s">
        <v>80</v>
      </c>
      <c r="AW106" s="10" t="s">
        <v>33</v>
      </c>
      <c r="AX106" s="10" t="s">
        <v>72</v>
      </c>
      <c r="AY106" s="198" t="s">
        <v>136</v>
      </c>
    </row>
    <row r="107" s="11" customFormat="1">
      <c r="A107" s="11"/>
      <c r="B107" s="199"/>
      <c r="C107" s="200"/>
      <c r="D107" s="190" t="s">
        <v>137</v>
      </c>
      <c r="E107" s="201" t="s">
        <v>19</v>
      </c>
      <c r="F107" s="202" t="s">
        <v>998</v>
      </c>
      <c r="G107" s="200"/>
      <c r="H107" s="203">
        <v>527.96699999999998</v>
      </c>
      <c r="I107" s="204"/>
      <c r="J107" s="200"/>
      <c r="K107" s="200"/>
      <c r="L107" s="205"/>
      <c r="M107" s="206"/>
      <c r="N107" s="207"/>
      <c r="O107" s="207"/>
      <c r="P107" s="207"/>
      <c r="Q107" s="207"/>
      <c r="R107" s="207"/>
      <c r="S107" s="207"/>
      <c r="T107" s="208"/>
      <c r="U107" s="11"/>
      <c r="V107" s="11"/>
      <c r="W107" s="11"/>
      <c r="X107" s="11"/>
      <c r="Y107" s="11"/>
      <c r="Z107" s="11"/>
      <c r="AA107" s="11"/>
      <c r="AB107" s="11"/>
      <c r="AC107" s="11"/>
      <c r="AD107" s="11"/>
      <c r="AE107" s="11"/>
      <c r="AT107" s="209" t="s">
        <v>137</v>
      </c>
      <c r="AU107" s="209" t="s">
        <v>72</v>
      </c>
      <c r="AV107" s="11" t="s">
        <v>82</v>
      </c>
      <c r="AW107" s="11" t="s">
        <v>33</v>
      </c>
      <c r="AX107" s="11" t="s">
        <v>72</v>
      </c>
      <c r="AY107" s="209" t="s">
        <v>136</v>
      </c>
    </row>
    <row r="108" s="12" customFormat="1">
      <c r="A108" s="12"/>
      <c r="B108" s="210"/>
      <c r="C108" s="211"/>
      <c r="D108" s="190" t="s">
        <v>137</v>
      </c>
      <c r="E108" s="212" t="s">
        <v>19</v>
      </c>
      <c r="F108" s="213" t="s">
        <v>140</v>
      </c>
      <c r="G108" s="211"/>
      <c r="H108" s="214">
        <v>527.96699999999998</v>
      </c>
      <c r="I108" s="215"/>
      <c r="J108" s="211"/>
      <c r="K108" s="211"/>
      <c r="L108" s="216"/>
      <c r="M108" s="217"/>
      <c r="N108" s="218"/>
      <c r="O108" s="218"/>
      <c r="P108" s="218"/>
      <c r="Q108" s="218"/>
      <c r="R108" s="218"/>
      <c r="S108" s="218"/>
      <c r="T108" s="219"/>
      <c r="U108" s="12"/>
      <c r="V108" s="12"/>
      <c r="W108" s="12"/>
      <c r="X108" s="12"/>
      <c r="Y108" s="12"/>
      <c r="Z108" s="12"/>
      <c r="AA108" s="12"/>
      <c r="AB108" s="12"/>
      <c r="AC108" s="12"/>
      <c r="AD108" s="12"/>
      <c r="AE108" s="12"/>
      <c r="AT108" s="220" t="s">
        <v>137</v>
      </c>
      <c r="AU108" s="220" t="s">
        <v>72</v>
      </c>
      <c r="AV108" s="12" t="s">
        <v>135</v>
      </c>
      <c r="AW108" s="12" t="s">
        <v>33</v>
      </c>
      <c r="AX108" s="12" t="s">
        <v>80</v>
      </c>
      <c r="AY108" s="220" t="s">
        <v>136</v>
      </c>
    </row>
    <row r="109" s="2" customFormat="1" ht="24.15" customHeight="1">
      <c r="A109" s="37"/>
      <c r="B109" s="38"/>
      <c r="C109" s="175" t="s">
        <v>157</v>
      </c>
      <c r="D109" s="175" t="s">
        <v>130</v>
      </c>
      <c r="E109" s="176" t="s">
        <v>208</v>
      </c>
      <c r="F109" s="177" t="s">
        <v>209</v>
      </c>
      <c r="G109" s="178" t="s">
        <v>149</v>
      </c>
      <c r="H109" s="179">
        <v>527.96699999999998</v>
      </c>
      <c r="I109" s="180"/>
      <c r="J109" s="181">
        <f>ROUND(I109*H109,2)</f>
        <v>0</v>
      </c>
      <c r="K109" s="177" t="s">
        <v>134</v>
      </c>
      <c r="L109" s="43"/>
      <c r="M109" s="182" t="s">
        <v>19</v>
      </c>
      <c r="N109" s="183" t="s">
        <v>43</v>
      </c>
      <c r="O109" s="83"/>
      <c r="P109" s="184">
        <f>O109*H109</f>
        <v>0</v>
      </c>
      <c r="Q109" s="184">
        <v>0</v>
      </c>
      <c r="R109" s="184">
        <f>Q109*H109</f>
        <v>0</v>
      </c>
      <c r="S109" s="184">
        <v>0</v>
      </c>
      <c r="T109" s="185">
        <f>S109*H109</f>
        <v>0</v>
      </c>
      <c r="U109" s="37"/>
      <c r="V109" s="37"/>
      <c r="W109" s="37"/>
      <c r="X109" s="37"/>
      <c r="Y109" s="37"/>
      <c r="Z109" s="37"/>
      <c r="AA109" s="37"/>
      <c r="AB109" s="37"/>
      <c r="AC109" s="37"/>
      <c r="AD109" s="37"/>
      <c r="AE109" s="37"/>
      <c r="AR109" s="186" t="s">
        <v>135</v>
      </c>
      <c r="AT109" s="186" t="s">
        <v>130</v>
      </c>
      <c r="AU109" s="186" t="s">
        <v>72</v>
      </c>
      <c r="AY109" s="16" t="s">
        <v>136</v>
      </c>
      <c r="BE109" s="187">
        <f>IF(N109="základní",J109,0)</f>
        <v>0</v>
      </c>
      <c r="BF109" s="187">
        <f>IF(N109="snížená",J109,0)</f>
        <v>0</v>
      </c>
      <c r="BG109" s="187">
        <f>IF(N109="zákl. přenesená",J109,0)</f>
        <v>0</v>
      </c>
      <c r="BH109" s="187">
        <f>IF(N109="sníž. přenesená",J109,0)</f>
        <v>0</v>
      </c>
      <c r="BI109" s="187">
        <f>IF(N109="nulová",J109,0)</f>
        <v>0</v>
      </c>
      <c r="BJ109" s="16" t="s">
        <v>80</v>
      </c>
      <c r="BK109" s="187">
        <f>ROUND(I109*H109,2)</f>
        <v>0</v>
      </c>
      <c r="BL109" s="16" t="s">
        <v>135</v>
      </c>
      <c r="BM109" s="186" t="s">
        <v>188</v>
      </c>
    </row>
    <row r="110" s="10" customFormat="1">
      <c r="A110" s="10"/>
      <c r="B110" s="188"/>
      <c r="C110" s="189"/>
      <c r="D110" s="190" t="s">
        <v>137</v>
      </c>
      <c r="E110" s="191" t="s">
        <v>19</v>
      </c>
      <c r="F110" s="192" t="s">
        <v>1000</v>
      </c>
      <c r="G110" s="189"/>
      <c r="H110" s="191" t="s">
        <v>19</v>
      </c>
      <c r="I110" s="193"/>
      <c r="J110" s="189"/>
      <c r="K110" s="189"/>
      <c r="L110" s="194"/>
      <c r="M110" s="195"/>
      <c r="N110" s="196"/>
      <c r="O110" s="196"/>
      <c r="P110" s="196"/>
      <c r="Q110" s="196"/>
      <c r="R110" s="196"/>
      <c r="S110" s="196"/>
      <c r="T110" s="197"/>
      <c r="U110" s="10"/>
      <c r="V110" s="10"/>
      <c r="W110" s="10"/>
      <c r="X110" s="10"/>
      <c r="Y110" s="10"/>
      <c r="Z110" s="10"/>
      <c r="AA110" s="10"/>
      <c r="AB110" s="10"/>
      <c r="AC110" s="10"/>
      <c r="AD110" s="10"/>
      <c r="AE110" s="10"/>
      <c r="AT110" s="198" t="s">
        <v>137</v>
      </c>
      <c r="AU110" s="198" t="s">
        <v>72</v>
      </c>
      <c r="AV110" s="10" t="s">
        <v>80</v>
      </c>
      <c r="AW110" s="10" t="s">
        <v>33</v>
      </c>
      <c r="AX110" s="10" t="s">
        <v>72</v>
      </c>
      <c r="AY110" s="198" t="s">
        <v>136</v>
      </c>
    </row>
    <row r="111" s="11" customFormat="1">
      <c r="A111" s="11"/>
      <c r="B111" s="199"/>
      <c r="C111" s="200"/>
      <c r="D111" s="190" t="s">
        <v>137</v>
      </c>
      <c r="E111" s="201" t="s">
        <v>19</v>
      </c>
      <c r="F111" s="202" t="s">
        <v>998</v>
      </c>
      <c r="G111" s="200"/>
      <c r="H111" s="203">
        <v>527.96699999999998</v>
      </c>
      <c r="I111" s="204"/>
      <c r="J111" s="200"/>
      <c r="K111" s="200"/>
      <c r="L111" s="205"/>
      <c r="M111" s="206"/>
      <c r="N111" s="207"/>
      <c r="O111" s="207"/>
      <c r="P111" s="207"/>
      <c r="Q111" s="207"/>
      <c r="R111" s="207"/>
      <c r="S111" s="207"/>
      <c r="T111" s="208"/>
      <c r="U111" s="11"/>
      <c r="V111" s="11"/>
      <c r="W111" s="11"/>
      <c r="X111" s="11"/>
      <c r="Y111" s="11"/>
      <c r="Z111" s="11"/>
      <c r="AA111" s="11"/>
      <c r="AB111" s="11"/>
      <c r="AC111" s="11"/>
      <c r="AD111" s="11"/>
      <c r="AE111" s="11"/>
      <c r="AT111" s="209" t="s">
        <v>137</v>
      </c>
      <c r="AU111" s="209" t="s">
        <v>72</v>
      </c>
      <c r="AV111" s="11" t="s">
        <v>82</v>
      </c>
      <c r="AW111" s="11" t="s">
        <v>33</v>
      </c>
      <c r="AX111" s="11" t="s">
        <v>72</v>
      </c>
      <c r="AY111" s="209" t="s">
        <v>136</v>
      </c>
    </row>
    <row r="112" s="12" customFormat="1">
      <c r="A112" s="12"/>
      <c r="B112" s="210"/>
      <c r="C112" s="211"/>
      <c r="D112" s="190" t="s">
        <v>137</v>
      </c>
      <c r="E112" s="212" t="s">
        <v>19</v>
      </c>
      <c r="F112" s="213" t="s">
        <v>140</v>
      </c>
      <c r="G112" s="211"/>
      <c r="H112" s="214">
        <v>527.96699999999998</v>
      </c>
      <c r="I112" s="215"/>
      <c r="J112" s="211"/>
      <c r="K112" s="211"/>
      <c r="L112" s="216"/>
      <c r="M112" s="217"/>
      <c r="N112" s="218"/>
      <c r="O112" s="218"/>
      <c r="P112" s="218"/>
      <c r="Q112" s="218"/>
      <c r="R112" s="218"/>
      <c r="S112" s="218"/>
      <c r="T112" s="219"/>
      <c r="U112" s="12"/>
      <c r="V112" s="12"/>
      <c r="W112" s="12"/>
      <c r="X112" s="12"/>
      <c r="Y112" s="12"/>
      <c r="Z112" s="12"/>
      <c r="AA112" s="12"/>
      <c r="AB112" s="12"/>
      <c r="AC112" s="12"/>
      <c r="AD112" s="12"/>
      <c r="AE112" s="12"/>
      <c r="AT112" s="220" t="s">
        <v>137</v>
      </c>
      <c r="AU112" s="220" t="s">
        <v>72</v>
      </c>
      <c r="AV112" s="12" t="s">
        <v>135</v>
      </c>
      <c r="AW112" s="12" t="s">
        <v>33</v>
      </c>
      <c r="AX112" s="12" t="s">
        <v>80</v>
      </c>
      <c r="AY112" s="220" t="s">
        <v>136</v>
      </c>
    </row>
    <row r="113" s="2" customFormat="1" ht="16.5" customHeight="1">
      <c r="A113" s="37"/>
      <c r="B113" s="38"/>
      <c r="C113" s="175" t="s">
        <v>192</v>
      </c>
      <c r="D113" s="175" t="s">
        <v>130</v>
      </c>
      <c r="E113" s="176" t="s">
        <v>212</v>
      </c>
      <c r="F113" s="177" t="s">
        <v>213</v>
      </c>
      <c r="G113" s="178" t="s">
        <v>149</v>
      </c>
      <c r="H113" s="179">
        <v>527.96699999999998</v>
      </c>
      <c r="I113" s="180"/>
      <c r="J113" s="181">
        <f>ROUND(I113*H113,2)</f>
        <v>0</v>
      </c>
      <c r="K113" s="177" t="s">
        <v>134</v>
      </c>
      <c r="L113" s="43"/>
      <c r="M113" s="182" t="s">
        <v>19</v>
      </c>
      <c r="N113" s="183" t="s">
        <v>43</v>
      </c>
      <c r="O113" s="83"/>
      <c r="P113" s="184">
        <f>O113*H113</f>
        <v>0</v>
      </c>
      <c r="Q113" s="184">
        <v>0</v>
      </c>
      <c r="R113" s="184">
        <f>Q113*H113</f>
        <v>0</v>
      </c>
      <c r="S113" s="184">
        <v>0</v>
      </c>
      <c r="T113" s="185">
        <f>S113*H113</f>
        <v>0</v>
      </c>
      <c r="U113" s="37"/>
      <c r="V113" s="37"/>
      <c r="W113" s="37"/>
      <c r="X113" s="37"/>
      <c r="Y113" s="37"/>
      <c r="Z113" s="37"/>
      <c r="AA113" s="37"/>
      <c r="AB113" s="37"/>
      <c r="AC113" s="37"/>
      <c r="AD113" s="37"/>
      <c r="AE113" s="37"/>
      <c r="AR113" s="186" t="s">
        <v>135</v>
      </c>
      <c r="AT113" s="186" t="s">
        <v>130</v>
      </c>
      <c r="AU113" s="186" t="s">
        <v>72</v>
      </c>
      <c r="AY113" s="16" t="s">
        <v>136</v>
      </c>
      <c r="BE113" s="187">
        <f>IF(N113="základní",J113,0)</f>
        <v>0</v>
      </c>
      <c r="BF113" s="187">
        <f>IF(N113="snížená",J113,0)</f>
        <v>0</v>
      </c>
      <c r="BG113" s="187">
        <f>IF(N113="zákl. přenesená",J113,0)</f>
        <v>0</v>
      </c>
      <c r="BH113" s="187">
        <f>IF(N113="sníž. přenesená",J113,0)</f>
        <v>0</v>
      </c>
      <c r="BI113" s="187">
        <f>IF(N113="nulová",J113,0)</f>
        <v>0</v>
      </c>
      <c r="BJ113" s="16" t="s">
        <v>80</v>
      </c>
      <c r="BK113" s="187">
        <f>ROUND(I113*H113,2)</f>
        <v>0</v>
      </c>
      <c r="BL113" s="16" t="s">
        <v>135</v>
      </c>
      <c r="BM113" s="186" t="s">
        <v>196</v>
      </c>
    </row>
    <row r="114" s="10" customFormat="1">
      <c r="A114" s="10"/>
      <c r="B114" s="188"/>
      <c r="C114" s="189"/>
      <c r="D114" s="190" t="s">
        <v>137</v>
      </c>
      <c r="E114" s="191" t="s">
        <v>19</v>
      </c>
      <c r="F114" s="192" t="s">
        <v>215</v>
      </c>
      <c r="G114" s="189"/>
      <c r="H114" s="191" t="s">
        <v>19</v>
      </c>
      <c r="I114" s="193"/>
      <c r="J114" s="189"/>
      <c r="K114" s="189"/>
      <c r="L114" s="194"/>
      <c r="M114" s="195"/>
      <c r="N114" s="196"/>
      <c r="O114" s="196"/>
      <c r="P114" s="196"/>
      <c r="Q114" s="196"/>
      <c r="R114" s="196"/>
      <c r="S114" s="196"/>
      <c r="T114" s="197"/>
      <c r="U114" s="10"/>
      <c r="V114" s="10"/>
      <c r="W114" s="10"/>
      <c r="X114" s="10"/>
      <c r="Y114" s="10"/>
      <c r="Z114" s="10"/>
      <c r="AA114" s="10"/>
      <c r="AB114" s="10"/>
      <c r="AC114" s="10"/>
      <c r="AD114" s="10"/>
      <c r="AE114" s="10"/>
      <c r="AT114" s="198" t="s">
        <v>137</v>
      </c>
      <c r="AU114" s="198" t="s">
        <v>72</v>
      </c>
      <c r="AV114" s="10" t="s">
        <v>80</v>
      </c>
      <c r="AW114" s="10" t="s">
        <v>33</v>
      </c>
      <c r="AX114" s="10" t="s">
        <v>72</v>
      </c>
      <c r="AY114" s="198" t="s">
        <v>136</v>
      </c>
    </row>
    <row r="115" s="11" customFormat="1">
      <c r="A115" s="11"/>
      <c r="B115" s="199"/>
      <c r="C115" s="200"/>
      <c r="D115" s="190" t="s">
        <v>137</v>
      </c>
      <c r="E115" s="201" t="s">
        <v>19</v>
      </c>
      <c r="F115" s="202" t="s">
        <v>998</v>
      </c>
      <c r="G115" s="200"/>
      <c r="H115" s="203">
        <v>527.96699999999998</v>
      </c>
      <c r="I115" s="204"/>
      <c r="J115" s="200"/>
      <c r="K115" s="200"/>
      <c r="L115" s="205"/>
      <c r="M115" s="206"/>
      <c r="N115" s="207"/>
      <c r="O115" s="207"/>
      <c r="P115" s="207"/>
      <c r="Q115" s="207"/>
      <c r="R115" s="207"/>
      <c r="S115" s="207"/>
      <c r="T115" s="208"/>
      <c r="U115" s="11"/>
      <c r="V115" s="11"/>
      <c r="W115" s="11"/>
      <c r="X115" s="11"/>
      <c r="Y115" s="11"/>
      <c r="Z115" s="11"/>
      <c r="AA115" s="11"/>
      <c r="AB115" s="11"/>
      <c r="AC115" s="11"/>
      <c r="AD115" s="11"/>
      <c r="AE115" s="11"/>
      <c r="AT115" s="209" t="s">
        <v>137</v>
      </c>
      <c r="AU115" s="209" t="s">
        <v>72</v>
      </c>
      <c r="AV115" s="11" t="s">
        <v>82</v>
      </c>
      <c r="AW115" s="11" t="s">
        <v>33</v>
      </c>
      <c r="AX115" s="11" t="s">
        <v>72</v>
      </c>
      <c r="AY115" s="209" t="s">
        <v>136</v>
      </c>
    </row>
    <row r="116" s="12" customFormat="1">
      <c r="A116" s="12"/>
      <c r="B116" s="210"/>
      <c r="C116" s="211"/>
      <c r="D116" s="190" t="s">
        <v>137</v>
      </c>
      <c r="E116" s="212" t="s">
        <v>19</v>
      </c>
      <c r="F116" s="213" t="s">
        <v>140</v>
      </c>
      <c r="G116" s="211"/>
      <c r="H116" s="214">
        <v>527.96699999999998</v>
      </c>
      <c r="I116" s="215"/>
      <c r="J116" s="211"/>
      <c r="K116" s="211"/>
      <c r="L116" s="216"/>
      <c r="M116" s="217"/>
      <c r="N116" s="218"/>
      <c r="O116" s="218"/>
      <c r="P116" s="218"/>
      <c r="Q116" s="218"/>
      <c r="R116" s="218"/>
      <c r="S116" s="218"/>
      <c r="T116" s="219"/>
      <c r="U116" s="12"/>
      <c r="V116" s="12"/>
      <c r="W116" s="12"/>
      <c r="X116" s="12"/>
      <c r="Y116" s="12"/>
      <c r="Z116" s="12"/>
      <c r="AA116" s="12"/>
      <c r="AB116" s="12"/>
      <c r="AC116" s="12"/>
      <c r="AD116" s="12"/>
      <c r="AE116" s="12"/>
      <c r="AT116" s="220" t="s">
        <v>137</v>
      </c>
      <c r="AU116" s="220" t="s">
        <v>72</v>
      </c>
      <c r="AV116" s="12" t="s">
        <v>135</v>
      </c>
      <c r="AW116" s="12" t="s">
        <v>33</v>
      </c>
      <c r="AX116" s="12" t="s">
        <v>80</v>
      </c>
      <c r="AY116" s="220" t="s">
        <v>136</v>
      </c>
    </row>
    <row r="117" s="2" customFormat="1" ht="16.5" customHeight="1">
      <c r="A117" s="37"/>
      <c r="B117" s="38"/>
      <c r="C117" s="175" t="s">
        <v>139</v>
      </c>
      <c r="D117" s="175" t="s">
        <v>130</v>
      </c>
      <c r="E117" s="176" t="s">
        <v>217</v>
      </c>
      <c r="F117" s="177" t="s">
        <v>218</v>
      </c>
      <c r="G117" s="178" t="s">
        <v>149</v>
      </c>
      <c r="H117" s="179">
        <v>131.625</v>
      </c>
      <c r="I117" s="180"/>
      <c r="J117" s="181">
        <f>ROUND(I117*H117,2)</f>
        <v>0</v>
      </c>
      <c r="K117" s="177" t="s">
        <v>134</v>
      </c>
      <c r="L117" s="43"/>
      <c r="M117" s="182" t="s">
        <v>19</v>
      </c>
      <c r="N117" s="183" t="s">
        <v>43</v>
      </c>
      <c r="O117" s="83"/>
      <c r="P117" s="184">
        <f>O117*H117</f>
        <v>0</v>
      </c>
      <c r="Q117" s="184">
        <v>0</v>
      </c>
      <c r="R117" s="184">
        <f>Q117*H117</f>
        <v>0</v>
      </c>
      <c r="S117" s="184">
        <v>0</v>
      </c>
      <c r="T117" s="185">
        <f>S117*H117</f>
        <v>0</v>
      </c>
      <c r="U117" s="37"/>
      <c r="V117" s="37"/>
      <c r="W117" s="37"/>
      <c r="X117" s="37"/>
      <c r="Y117" s="37"/>
      <c r="Z117" s="37"/>
      <c r="AA117" s="37"/>
      <c r="AB117" s="37"/>
      <c r="AC117" s="37"/>
      <c r="AD117" s="37"/>
      <c r="AE117" s="37"/>
      <c r="AR117" s="186" t="s">
        <v>135</v>
      </c>
      <c r="AT117" s="186" t="s">
        <v>130</v>
      </c>
      <c r="AU117" s="186" t="s">
        <v>72</v>
      </c>
      <c r="AY117" s="16" t="s">
        <v>136</v>
      </c>
      <c r="BE117" s="187">
        <f>IF(N117="základní",J117,0)</f>
        <v>0</v>
      </c>
      <c r="BF117" s="187">
        <f>IF(N117="snížená",J117,0)</f>
        <v>0</v>
      </c>
      <c r="BG117" s="187">
        <f>IF(N117="zákl. přenesená",J117,0)</f>
        <v>0</v>
      </c>
      <c r="BH117" s="187">
        <f>IF(N117="sníž. přenesená",J117,0)</f>
        <v>0</v>
      </c>
      <c r="BI117" s="187">
        <f>IF(N117="nulová",J117,0)</f>
        <v>0</v>
      </c>
      <c r="BJ117" s="16" t="s">
        <v>80</v>
      </c>
      <c r="BK117" s="187">
        <f>ROUND(I117*H117,2)</f>
        <v>0</v>
      </c>
      <c r="BL117" s="16" t="s">
        <v>135</v>
      </c>
      <c r="BM117" s="186" t="s">
        <v>200</v>
      </c>
    </row>
    <row r="118" s="10" customFormat="1">
      <c r="A118" s="10"/>
      <c r="B118" s="188"/>
      <c r="C118" s="189"/>
      <c r="D118" s="190" t="s">
        <v>137</v>
      </c>
      <c r="E118" s="191" t="s">
        <v>19</v>
      </c>
      <c r="F118" s="192" t="s">
        <v>1001</v>
      </c>
      <c r="G118" s="189"/>
      <c r="H118" s="191" t="s">
        <v>19</v>
      </c>
      <c r="I118" s="193"/>
      <c r="J118" s="189"/>
      <c r="K118" s="189"/>
      <c r="L118" s="194"/>
      <c r="M118" s="195"/>
      <c r="N118" s="196"/>
      <c r="O118" s="196"/>
      <c r="P118" s="196"/>
      <c r="Q118" s="196"/>
      <c r="R118" s="196"/>
      <c r="S118" s="196"/>
      <c r="T118" s="197"/>
      <c r="U118" s="10"/>
      <c r="V118" s="10"/>
      <c r="W118" s="10"/>
      <c r="X118" s="10"/>
      <c r="Y118" s="10"/>
      <c r="Z118" s="10"/>
      <c r="AA118" s="10"/>
      <c r="AB118" s="10"/>
      <c r="AC118" s="10"/>
      <c r="AD118" s="10"/>
      <c r="AE118" s="10"/>
      <c r="AT118" s="198" t="s">
        <v>137</v>
      </c>
      <c r="AU118" s="198" t="s">
        <v>72</v>
      </c>
      <c r="AV118" s="10" t="s">
        <v>80</v>
      </c>
      <c r="AW118" s="10" t="s">
        <v>33</v>
      </c>
      <c r="AX118" s="10" t="s">
        <v>72</v>
      </c>
      <c r="AY118" s="198" t="s">
        <v>136</v>
      </c>
    </row>
    <row r="119" s="11" customFormat="1">
      <c r="A119" s="11"/>
      <c r="B119" s="199"/>
      <c r="C119" s="200"/>
      <c r="D119" s="190" t="s">
        <v>137</v>
      </c>
      <c r="E119" s="201" t="s">
        <v>19</v>
      </c>
      <c r="F119" s="202" t="s">
        <v>1002</v>
      </c>
      <c r="G119" s="200"/>
      <c r="H119" s="203">
        <v>131.625</v>
      </c>
      <c r="I119" s="204"/>
      <c r="J119" s="200"/>
      <c r="K119" s="200"/>
      <c r="L119" s="205"/>
      <c r="M119" s="206"/>
      <c r="N119" s="207"/>
      <c r="O119" s="207"/>
      <c r="P119" s="207"/>
      <c r="Q119" s="207"/>
      <c r="R119" s="207"/>
      <c r="S119" s="207"/>
      <c r="T119" s="208"/>
      <c r="U119" s="11"/>
      <c r="V119" s="11"/>
      <c r="W119" s="11"/>
      <c r="X119" s="11"/>
      <c r="Y119" s="11"/>
      <c r="Z119" s="11"/>
      <c r="AA119" s="11"/>
      <c r="AB119" s="11"/>
      <c r="AC119" s="11"/>
      <c r="AD119" s="11"/>
      <c r="AE119" s="11"/>
      <c r="AT119" s="209" t="s">
        <v>137</v>
      </c>
      <c r="AU119" s="209" t="s">
        <v>72</v>
      </c>
      <c r="AV119" s="11" t="s">
        <v>82</v>
      </c>
      <c r="AW119" s="11" t="s">
        <v>33</v>
      </c>
      <c r="AX119" s="11" t="s">
        <v>72</v>
      </c>
      <c r="AY119" s="209" t="s">
        <v>136</v>
      </c>
    </row>
    <row r="120" s="12" customFormat="1">
      <c r="A120" s="12"/>
      <c r="B120" s="210"/>
      <c r="C120" s="211"/>
      <c r="D120" s="190" t="s">
        <v>137</v>
      </c>
      <c r="E120" s="212" t="s">
        <v>19</v>
      </c>
      <c r="F120" s="213" t="s">
        <v>140</v>
      </c>
      <c r="G120" s="211"/>
      <c r="H120" s="214">
        <v>131.625</v>
      </c>
      <c r="I120" s="215"/>
      <c r="J120" s="211"/>
      <c r="K120" s="211"/>
      <c r="L120" s="216"/>
      <c r="M120" s="217"/>
      <c r="N120" s="218"/>
      <c r="O120" s="218"/>
      <c r="P120" s="218"/>
      <c r="Q120" s="218"/>
      <c r="R120" s="218"/>
      <c r="S120" s="218"/>
      <c r="T120" s="219"/>
      <c r="U120" s="12"/>
      <c r="V120" s="12"/>
      <c r="W120" s="12"/>
      <c r="X120" s="12"/>
      <c r="Y120" s="12"/>
      <c r="Z120" s="12"/>
      <c r="AA120" s="12"/>
      <c r="AB120" s="12"/>
      <c r="AC120" s="12"/>
      <c r="AD120" s="12"/>
      <c r="AE120" s="12"/>
      <c r="AT120" s="220" t="s">
        <v>137</v>
      </c>
      <c r="AU120" s="220" t="s">
        <v>72</v>
      </c>
      <c r="AV120" s="12" t="s">
        <v>135</v>
      </c>
      <c r="AW120" s="12" t="s">
        <v>33</v>
      </c>
      <c r="AX120" s="12" t="s">
        <v>80</v>
      </c>
      <c r="AY120" s="220" t="s">
        <v>136</v>
      </c>
    </row>
    <row r="121" s="2" customFormat="1" ht="16.5" customHeight="1">
      <c r="A121" s="37"/>
      <c r="B121" s="38"/>
      <c r="C121" s="175" t="s">
        <v>203</v>
      </c>
      <c r="D121" s="175" t="s">
        <v>130</v>
      </c>
      <c r="E121" s="176" t="s">
        <v>225</v>
      </c>
      <c r="F121" s="177" t="s">
        <v>226</v>
      </c>
      <c r="G121" s="178" t="s">
        <v>227</v>
      </c>
      <c r="H121" s="179">
        <v>267.75</v>
      </c>
      <c r="I121" s="180"/>
      <c r="J121" s="181">
        <f>ROUND(I121*H121,2)</f>
        <v>0</v>
      </c>
      <c r="K121" s="177" t="s">
        <v>134</v>
      </c>
      <c r="L121" s="43"/>
      <c r="M121" s="182" t="s">
        <v>19</v>
      </c>
      <c r="N121" s="183" t="s">
        <v>43</v>
      </c>
      <c r="O121" s="83"/>
      <c r="P121" s="184">
        <f>O121*H121</f>
        <v>0</v>
      </c>
      <c r="Q121" s="184">
        <v>0</v>
      </c>
      <c r="R121" s="184">
        <f>Q121*H121</f>
        <v>0</v>
      </c>
      <c r="S121" s="184">
        <v>0</v>
      </c>
      <c r="T121" s="185">
        <f>S121*H121</f>
        <v>0</v>
      </c>
      <c r="U121" s="37"/>
      <c r="V121" s="37"/>
      <c r="W121" s="37"/>
      <c r="X121" s="37"/>
      <c r="Y121" s="37"/>
      <c r="Z121" s="37"/>
      <c r="AA121" s="37"/>
      <c r="AB121" s="37"/>
      <c r="AC121" s="37"/>
      <c r="AD121" s="37"/>
      <c r="AE121" s="37"/>
      <c r="AR121" s="186" t="s">
        <v>135</v>
      </c>
      <c r="AT121" s="186" t="s">
        <v>130</v>
      </c>
      <c r="AU121" s="186" t="s">
        <v>72</v>
      </c>
      <c r="AY121" s="16" t="s">
        <v>136</v>
      </c>
      <c r="BE121" s="187">
        <f>IF(N121="základní",J121,0)</f>
        <v>0</v>
      </c>
      <c r="BF121" s="187">
        <f>IF(N121="snížená",J121,0)</f>
        <v>0</v>
      </c>
      <c r="BG121" s="187">
        <f>IF(N121="zákl. přenesená",J121,0)</f>
        <v>0</v>
      </c>
      <c r="BH121" s="187">
        <f>IF(N121="sníž. přenesená",J121,0)</f>
        <v>0</v>
      </c>
      <c r="BI121" s="187">
        <f>IF(N121="nulová",J121,0)</f>
        <v>0</v>
      </c>
      <c r="BJ121" s="16" t="s">
        <v>80</v>
      </c>
      <c r="BK121" s="187">
        <f>ROUND(I121*H121,2)</f>
        <v>0</v>
      </c>
      <c r="BL121" s="16" t="s">
        <v>135</v>
      </c>
      <c r="BM121" s="186" t="s">
        <v>206</v>
      </c>
    </row>
    <row r="122" s="11" customFormat="1">
      <c r="A122" s="11"/>
      <c r="B122" s="199"/>
      <c r="C122" s="200"/>
      <c r="D122" s="190" t="s">
        <v>137</v>
      </c>
      <c r="E122" s="201" t="s">
        <v>19</v>
      </c>
      <c r="F122" s="202" t="s">
        <v>1003</v>
      </c>
      <c r="G122" s="200"/>
      <c r="H122" s="203">
        <v>267.75</v>
      </c>
      <c r="I122" s="204"/>
      <c r="J122" s="200"/>
      <c r="K122" s="200"/>
      <c r="L122" s="205"/>
      <c r="M122" s="206"/>
      <c r="N122" s="207"/>
      <c r="O122" s="207"/>
      <c r="P122" s="207"/>
      <c r="Q122" s="207"/>
      <c r="R122" s="207"/>
      <c r="S122" s="207"/>
      <c r="T122" s="208"/>
      <c r="U122" s="11"/>
      <c r="V122" s="11"/>
      <c r="W122" s="11"/>
      <c r="X122" s="11"/>
      <c r="Y122" s="11"/>
      <c r="Z122" s="11"/>
      <c r="AA122" s="11"/>
      <c r="AB122" s="11"/>
      <c r="AC122" s="11"/>
      <c r="AD122" s="11"/>
      <c r="AE122" s="11"/>
      <c r="AT122" s="209" t="s">
        <v>137</v>
      </c>
      <c r="AU122" s="209" t="s">
        <v>72</v>
      </c>
      <c r="AV122" s="11" t="s">
        <v>82</v>
      </c>
      <c r="AW122" s="11" t="s">
        <v>33</v>
      </c>
      <c r="AX122" s="11" t="s">
        <v>72</v>
      </c>
      <c r="AY122" s="209" t="s">
        <v>136</v>
      </c>
    </row>
    <row r="123" s="12" customFormat="1">
      <c r="A123" s="12"/>
      <c r="B123" s="210"/>
      <c r="C123" s="211"/>
      <c r="D123" s="190" t="s">
        <v>137</v>
      </c>
      <c r="E123" s="212" t="s">
        <v>19</v>
      </c>
      <c r="F123" s="213" t="s">
        <v>140</v>
      </c>
      <c r="G123" s="211"/>
      <c r="H123" s="214">
        <v>267.75</v>
      </c>
      <c r="I123" s="215"/>
      <c r="J123" s="211"/>
      <c r="K123" s="211"/>
      <c r="L123" s="216"/>
      <c r="M123" s="217"/>
      <c r="N123" s="218"/>
      <c r="O123" s="218"/>
      <c r="P123" s="218"/>
      <c r="Q123" s="218"/>
      <c r="R123" s="218"/>
      <c r="S123" s="218"/>
      <c r="T123" s="219"/>
      <c r="U123" s="12"/>
      <c r="V123" s="12"/>
      <c r="W123" s="12"/>
      <c r="X123" s="12"/>
      <c r="Y123" s="12"/>
      <c r="Z123" s="12"/>
      <c r="AA123" s="12"/>
      <c r="AB123" s="12"/>
      <c r="AC123" s="12"/>
      <c r="AD123" s="12"/>
      <c r="AE123" s="12"/>
      <c r="AT123" s="220" t="s">
        <v>137</v>
      </c>
      <c r="AU123" s="220" t="s">
        <v>72</v>
      </c>
      <c r="AV123" s="12" t="s">
        <v>135</v>
      </c>
      <c r="AW123" s="12" t="s">
        <v>33</v>
      </c>
      <c r="AX123" s="12" t="s">
        <v>80</v>
      </c>
      <c r="AY123" s="220" t="s">
        <v>136</v>
      </c>
    </row>
    <row r="124" s="2" customFormat="1" ht="16.5" customHeight="1">
      <c r="A124" s="37"/>
      <c r="B124" s="38"/>
      <c r="C124" s="175" t="s">
        <v>167</v>
      </c>
      <c r="D124" s="175" t="s">
        <v>130</v>
      </c>
      <c r="E124" s="176" t="s">
        <v>230</v>
      </c>
      <c r="F124" s="177" t="s">
        <v>231</v>
      </c>
      <c r="G124" s="178" t="s">
        <v>227</v>
      </c>
      <c r="H124" s="179">
        <v>29.25</v>
      </c>
      <c r="I124" s="180"/>
      <c r="J124" s="181">
        <f>ROUND(I124*H124,2)</f>
        <v>0</v>
      </c>
      <c r="K124" s="177" t="s">
        <v>134</v>
      </c>
      <c r="L124" s="43"/>
      <c r="M124" s="182" t="s">
        <v>19</v>
      </c>
      <c r="N124" s="183" t="s">
        <v>43</v>
      </c>
      <c r="O124" s="83"/>
      <c r="P124" s="184">
        <f>O124*H124</f>
        <v>0</v>
      </c>
      <c r="Q124" s="184">
        <v>0</v>
      </c>
      <c r="R124" s="184">
        <f>Q124*H124</f>
        <v>0</v>
      </c>
      <c r="S124" s="184">
        <v>0</v>
      </c>
      <c r="T124" s="185">
        <f>S124*H124</f>
        <v>0</v>
      </c>
      <c r="U124" s="37"/>
      <c r="V124" s="37"/>
      <c r="W124" s="37"/>
      <c r="X124" s="37"/>
      <c r="Y124" s="37"/>
      <c r="Z124" s="37"/>
      <c r="AA124" s="37"/>
      <c r="AB124" s="37"/>
      <c r="AC124" s="37"/>
      <c r="AD124" s="37"/>
      <c r="AE124" s="37"/>
      <c r="AR124" s="186" t="s">
        <v>135</v>
      </c>
      <c r="AT124" s="186" t="s">
        <v>130</v>
      </c>
      <c r="AU124" s="186" t="s">
        <v>72</v>
      </c>
      <c r="AY124" s="16" t="s">
        <v>136</v>
      </c>
      <c r="BE124" s="187">
        <f>IF(N124="základní",J124,0)</f>
        <v>0</v>
      </c>
      <c r="BF124" s="187">
        <f>IF(N124="snížená",J124,0)</f>
        <v>0</v>
      </c>
      <c r="BG124" s="187">
        <f>IF(N124="zákl. přenesená",J124,0)</f>
        <v>0</v>
      </c>
      <c r="BH124" s="187">
        <f>IF(N124="sníž. přenesená",J124,0)</f>
        <v>0</v>
      </c>
      <c r="BI124" s="187">
        <f>IF(N124="nulová",J124,0)</f>
        <v>0</v>
      </c>
      <c r="BJ124" s="16" t="s">
        <v>80</v>
      </c>
      <c r="BK124" s="187">
        <f>ROUND(I124*H124,2)</f>
        <v>0</v>
      </c>
      <c r="BL124" s="16" t="s">
        <v>135</v>
      </c>
      <c r="BM124" s="186" t="s">
        <v>287</v>
      </c>
    </row>
    <row r="125" s="11" customFormat="1">
      <c r="A125" s="11"/>
      <c r="B125" s="199"/>
      <c r="C125" s="200"/>
      <c r="D125" s="190" t="s">
        <v>137</v>
      </c>
      <c r="E125" s="201" t="s">
        <v>19</v>
      </c>
      <c r="F125" s="202" t="s">
        <v>1004</v>
      </c>
      <c r="G125" s="200"/>
      <c r="H125" s="203">
        <v>29.25</v>
      </c>
      <c r="I125" s="204"/>
      <c r="J125" s="200"/>
      <c r="K125" s="200"/>
      <c r="L125" s="205"/>
      <c r="M125" s="206"/>
      <c r="N125" s="207"/>
      <c r="O125" s="207"/>
      <c r="P125" s="207"/>
      <c r="Q125" s="207"/>
      <c r="R125" s="207"/>
      <c r="S125" s="207"/>
      <c r="T125" s="208"/>
      <c r="U125" s="11"/>
      <c r="V125" s="11"/>
      <c r="W125" s="11"/>
      <c r="X125" s="11"/>
      <c r="Y125" s="11"/>
      <c r="Z125" s="11"/>
      <c r="AA125" s="11"/>
      <c r="AB125" s="11"/>
      <c r="AC125" s="11"/>
      <c r="AD125" s="11"/>
      <c r="AE125" s="11"/>
      <c r="AT125" s="209" t="s">
        <v>137</v>
      </c>
      <c r="AU125" s="209" t="s">
        <v>72</v>
      </c>
      <c r="AV125" s="11" t="s">
        <v>82</v>
      </c>
      <c r="AW125" s="11" t="s">
        <v>33</v>
      </c>
      <c r="AX125" s="11" t="s">
        <v>72</v>
      </c>
      <c r="AY125" s="209" t="s">
        <v>136</v>
      </c>
    </row>
    <row r="126" s="12" customFormat="1">
      <c r="A126" s="12"/>
      <c r="B126" s="210"/>
      <c r="C126" s="211"/>
      <c r="D126" s="190" t="s">
        <v>137</v>
      </c>
      <c r="E126" s="212" t="s">
        <v>19</v>
      </c>
      <c r="F126" s="213" t="s">
        <v>140</v>
      </c>
      <c r="G126" s="211"/>
      <c r="H126" s="214">
        <v>29.25</v>
      </c>
      <c r="I126" s="215"/>
      <c r="J126" s="211"/>
      <c r="K126" s="211"/>
      <c r="L126" s="216"/>
      <c r="M126" s="217"/>
      <c r="N126" s="218"/>
      <c r="O126" s="218"/>
      <c r="P126" s="218"/>
      <c r="Q126" s="218"/>
      <c r="R126" s="218"/>
      <c r="S126" s="218"/>
      <c r="T126" s="219"/>
      <c r="U126" s="12"/>
      <c r="V126" s="12"/>
      <c r="W126" s="12"/>
      <c r="X126" s="12"/>
      <c r="Y126" s="12"/>
      <c r="Z126" s="12"/>
      <c r="AA126" s="12"/>
      <c r="AB126" s="12"/>
      <c r="AC126" s="12"/>
      <c r="AD126" s="12"/>
      <c r="AE126" s="12"/>
      <c r="AT126" s="220" t="s">
        <v>137</v>
      </c>
      <c r="AU126" s="220" t="s">
        <v>72</v>
      </c>
      <c r="AV126" s="12" t="s">
        <v>135</v>
      </c>
      <c r="AW126" s="12" t="s">
        <v>33</v>
      </c>
      <c r="AX126" s="12" t="s">
        <v>80</v>
      </c>
      <c r="AY126" s="220" t="s">
        <v>136</v>
      </c>
    </row>
    <row r="127" s="2" customFormat="1" ht="16.5" customHeight="1">
      <c r="A127" s="37"/>
      <c r="B127" s="38"/>
      <c r="C127" s="175" t="s">
        <v>8</v>
      </c>
      <c r="D127" s="175" t="s">
        <v>130</v>
      </c>
      <c r="E127" s="176" t="s">
        <v>131</v>
      </c>
      <c r="F127" s="177" t="s">
        <v>132</v>
      </c>
      <c r="G127" s="178" t="s">
        <v>133</v>
      </c>
      <c r="H127" s="179">
        <v>36</v>
      </c>
      <c r="I127" s="180"/>
      <c r="J127" s="181">
        <f>ROUND(I127*H127,2)</f>
        <v>0</v>
      </c>
      <c r="K127" s="177" t="s">
        <v>134</v>
      </c>
      <c r="L127" s="43"/>
      <c r="M127" s="182" t="s">
        <v>19</v>
      </c>
      <c r="N127" s="183" t="s">
        <v>43</v>
      </c>
      <c r="O127" s="83"/>
      <c r="P127" s="184">
        <f>O127*H127</f>
        <v>0</v>
      </c>
      <c r="Q127" s="184">
        <v>0</v>
      </c>
      <c r="R127" s="184">
        <f>Q127*H127</f>
        <v>0</v>
      </c>
      <c r="S127" s="184">
        <v>0</v>
      </c>
      <c r="T127" s="185">
        <f>S127*H127</f>
        <v>0</v>
      </c>
      <c r="U127" s="37"/>
      <c r="V127" s="37"/>
      <c r="W127" s="37"/>
      <c r="X127" s="37"/>
      <c r="Y127" s="37"/>
      <c r="Z127" s="37"/>
      <c r="AA127" s="37"/>
      <c r="AB127" s="37"/>
      <c r="AC127" s="37"/>
      <c r="AD127" s="37"/>
      <c r="AE127" s="37"/>
      <c r="AR127" s="186" t="s">
        <v>135</v>
      </c>
      <c r="AT127" s="186" t="s">
        <v>130</v>
      </c>
      <c r="AU127" s="186" t="s">
        <v>72</v>
      </c>
      <c r="AY127" s="16" t="s">
        <v>136</v>
      </c>
      <c r="BE127" s="187">
        <f>IF(N127="základní",J127,0)</f>
        <v>0</v>
      </c>
      <c r="BF127" s="187">
        <f>IF(N127="snížená",J127,0)</f>
        <v>0</v>
      </c>
      <c r="BG127" s="187">
        <f>IF(N127="zákl. přenesená",J127,0)</f>
        <v>0</v>
      </c>
      <c r="BH127" s="187">
        <f>IF(N127="sníž. přenesená",J127,0)</f>
        <v>0</v>
      </c>
      <c r="BI127" s="187">
        <f>IF(N127="nulová",J127,0)</f>
        <v>0</v>
      </c>
      <c r="BJ127" s="16" t="s">
        <v>80</v>
      </c>
      <c r="BK127" s="187">
        <f>ROUND(I127*H127,2)</f>
        <v>0</v>
      </c>
      <c r="BL127" s="16" t="s">
        <v>135</v>
      </c>
      <c r="BM127" s="186" t="s">
        <v>214</v>
      </c>
    </row>
    <row r="128" s="2" customFormat="1" ht="16.5" customHeight="1">
      <c r="A128" s="37"/>
      <c r="B128" s="38"/>
      <c r="C128" s="175" t="s">
        <v>172</v>
      </c>
      <c r="D128" s="175" t="s">
        <v>130</v>
      </c>
      <c r="E128" s="176" t="s">
        <v>1005</v>
      </c>
      <c r="F128" s="177" t="s">
        <v>1006</v>
      </c>
      <c r="G128" s="178" t="s">
        <v>237</v>
      </c>
      <c r="H128" s="179">
        <v>450</v>
      </c>
      <c r="I128" s="180"/>
      <c r="J128" s="181">
        <f>ROUND(I128*H128,2)</f>
        <v>0</v>
      </c>
      <c r="K128" s="177" t="s">
        <v>134</v>
      </c>
      <c r="L128" s="43"/>
      <c r="M128" s="182" t="s">
        <v>19</v>
      </c>
      <c r="N128" s="183" t="s">
        <v>43</v>
      </c>
      <c r="O128" s="83"/>
      <c r="P128" s="184">
        <f>O128*H128</f>
        <v>0</v>
      </c>
      <c r="Q128" s="184">
        <v>0</v>
      </c>
      <c r="R128" s="184">
        <f>Q128*H128</f>
        <v>0</v>
      </c>
      <c r="S128" s="184">
        <v>0</v>
      </c>
      <c r="T128" s="185">
        <f>S128*H128</f>
        <v>0</v>
      </c>
      <c r="U128" s="37"/>
      <c r="V128" s="37"/>
      <c r="W128" s="37"/>
      <c r="X128" s="37"/>
      <c r="Y128" s="37"/>
      <c r="Z128" s="37"/>
      <c r="AA128" s="37"/>
      <c r="AB128" s="37"/>
      <c r="AC128" s="37"/>
      <c r="AD128" s="37"/>
      <c r="AE128" s="37"/>
      <c r="AR128" s="186" t="s">
        <v>135</v>
      </c>
      <c r="AT128" s="186" t="s">
        <v>130</v>
      </c>
      <c r="AU128" s="186" t="s">
        <v>72</v>
      </c>
      <c r="AY128" s="16" t="s">
        <v>136</v>
      </c>
      <c r="BE128" s="187">
        <f>IF(N128="základní",J128,0)</f>
        <v>0</v>
      </c>
      <c r="BF128" s="187">
        <f>IF(N128="snížená",J128,0)</f>
        <v>0</v>
      </c>
      <c r="BG128" s="187">
        <f>IF(N128="zákl. přenesená",J128,0)</f>
        <v>0</v>
      </c>
      <c r="BH128" s="187">
        <f>IF(N128="sníž. přenesená",J128,0)</f>
        <v>0</v>
      </c>
      <c r="BI128" s="187">
        <f>IF(N128="nulová",J128,0)</f>
        <v>0</v>
      </c>
      <c r="BJ128" s="16" t="s">
        <v>80</v>
      </c>
      <c r="BK128" s="187">
        <f>ROUND(I128*H128,2)</f>
        <v>0</v>
      </c>
      <c r="BL128" s="16" t="s">
        <v>135</v>
      </c>
      <c r="BM128" s="186" t="s">
        <v>219</v>
      </c>
    </row>
    <row r="129" s="11" customFormat="1">
      <c r="A129" s="11"/>
      <c r="B129" s="199"/>
      <c r="C129" s="200"/>
      <c r="D129" s="190" t="s">
        <v>137</v>
      </c>
      <c r="E129" s="201" t="s">
        <v>19</v>
      </c>
      <c r="F129" s="202" t="s">
        <v>1007</v>
      </c>
      <c r="G129" s="200"/>
      <c r="H129" s="203">
        <v>450</v>
      </c>
      <c r="I129" s="204"/>
      <c r="J129" s="200"/>
      <c r="K129" s="200"/>
      <c r="L129" s="205"/>
      <c r="M129" s="206"/>
      <c r="N129" s="207"/>
      <c r="O129" s="207"/>
      <c r="P129" s="207"/>
      <c r="Q129" s="207"/>
      <c r="R129" s="207"/>
      <c r="S129" s="207"/>
      <c r="T129" s="208"/>
      <c r="U129" s="11"/>
      <c r="V129" s="11"/>
      <c r="W129" s="11"/>
      <c r="X129" s="11"/>
      <c r="Y129" s="11"/>
      <c r="Z129" s="11"/>
      <c r="AA129" s="11"/>
      <c r="AB129" s="11"/>
      <c r="AC129" s="11"/>
      <c r="AD129" s="11"/>
      <c r="AE129" s="11"/>
      <c r="AT129" s="209" t="s">
        <v>137</v>
      </c>
      <c r="AU129" s="209" t="s">
        <v>72</v>
      </c>
      <c r="AV129" s="11" t="s">
        <v>82</v>
      </c>
      <c r="AW129" s="11" t="s">
        <v>33</v>
      </c>
      <c r="AX129" s="11" t="s">
        <v>72</v>
      </c>
      <c r="AY129" s="209" t="s">
        <v>136</v>
      </c>
    </row>
    <row r="130" s="12" customFormat="1">
      <c r="A130" s="12"/>
      <c r="B130" s="210"/>
      <c r="C130" s="211"/>
      <c r="D130" s="190" t="s">
        <v>137</v>
      </c>
      <c r="E130" s="212" t="s">
        <v>19</v>
      </c>
      <c r="F130" s="213" t="s">
        <v>140</v>
      </c>
      <c r="G130" s="211"/>
      <c r="H130" s="214">
        <v>450</v>
      </c>
      <c r="I130" s="215"/>
      <c r="J130" s="211"/>
      <c r="K130" s="211"/>
      <c r="L130" s="216"/>
      <c r="M130" s="217"/>
      <c r="N130" s="218"/>
      <c r="O130" s="218"/>
      <c r="P130" s="218"/>
      <c r="Q130" s="218"/>
      <c r="R130" s="218"/>
      <c r="S130" s="218"/>
      <c r="T130" s="219"/>
      <c r="U130" s="12"/>
      <c r="V130" s="12"/>
      <c r="W130" s="12"/>
      <c r="X130" s="12"/>
      <c r="Y130" s="12"/>
      <c r="Z130" s="12"/>
      <c r="AA130" s="12"/>
      <c r="AB130" s="12"/>
      <c r="AC130" s="12"/>
      <c r="AD130" s="12"/>
      <c r="AE130" s="12"/>
      <c r="AT130" s="220" t="s">
        <v>137</v>
      </c>
      <c r="AU130" s="220" t="s">
        <v>72</v>
      </c>
      <c r="AV130" s="12" t="s">
        <v>135</v>
      </c>
      <c r="AW130" s="12" t="s">
        <v>33</v>
      </c>
      <c r="AX130" s="12" t="s">
        <v>80</v>
      </c>
      <c r="AY130" s="220" t="s">
        <v>136</v>
      </c>
    </row>
    <row r="131" s="2" customFormat="1" ht="16.5" customHeight="1">
      <c r="A131" s="37"/>
      <c r="B131" s="38"/>
      <c r="C131" s="175" t="s">
        <v>224</v>
      </c>
      <c r="D131" s="175" t="s">
        <v>130</v>
      </c>
      <c r="E131" s="176" t="s">
        <v>241</v>
      </c>
      <c r="F131" s="177" t="s">
        <v>242</v>
      </c>
      <c r="G131" s="178" t="s">
        <v>243</v>
      </c>
      <c r="H131" s="179">
        <v>24</v>
      </c>
      <c r="I131" s="180"/>
      <c r="J131" s="181">
        <f>ROUND(I131*H131,2)</f>
        <v>0</v>
      </c>
      <c r="K131" s="177" t="s">
        <v>134</v>
      </c>
      <c r="L131" s="43"/>
      <c r="M131" s="182" t="s">
        <v>19</v>
      </c>
      <c r="N131" s="183" t="s">
        <v>43</v>
      </c>
      <c r="O131" s="83"/>
      <c r="P131" s="184">
        <f>O131*H131</f>
        <v>0</v>
      </c>
      <c r="Q131" s="184">
        <v>0</v>
      </c>
      <c r="R131" s="184">
        <f>Q131*H131</f>
        <v>0</v>
      </c>
      <c r="S131" s="184">
        <v>0</v>
      </c>
      <c r="T131" s="185">
        <f>S131*H131</f>
        <v>0</v>
      </c>
      <c r="U131" s="37"/>
      <c r="V131" s="37"/>
      <c r="W131" s="37"/>
      <c r="X131" s="37"/>
      <c r="Y131" s="37"/>
      <c r="Z131" s="37"/>
      <c r="AA131" s="37"/>
      <c r="AB131" s="37"/>
      <c r="AC131" s="37"/>
      <c r="AD131" s="37"/>
      <c r="AE131" s="37"/>
      <c r="AR131" s="186" t="s">
        <v>135</v>
      </c>
      <c r="AT131" s="186" t="s">
        <v>130</v>
      </c>
      <c r="AU131" s="186" t="s">
        <v>72</v>
      </c>
      <c r="AY131" s="16" t="s">
        <v>136</v>
      </c>
      <c r="BE131" s="187">
        <f>IF(N131="základní",J131,0)</f>
        <v>0</v>
      </c>
      <c r="BF131" s="187">
        <f>IF(N131="snížená",J131,0)</f>
        <v>0</v>
      </c>
      <c r="BG131" s="187">
        <f>IF(N131="zákl. přenesená",J131,0)</f>
        <v>0</v>
      </c>
      <c r="BH131" s="187">
        <f>IF(N131="sníž. přenesená",J131,0)</f>
        <v>0</v>
      </c>
      <c r="BI131" s="187">
        <f>IF(N131="nulová",J131,0)</f>
        <v>0</v>
      </c>
      <c r="BJ131" s="16" t="s">
        <v>80</v>
      </c>
      <c r="BK131" s="187">
        <f>ROUND(I131*H131,2)</f>
        <v>0</v>
      </c>
      <c r="BL131" s="16" t="s">
        <v>135</v>
      </c>
      <c r="BM131" s="186" t="s">
        <v>228</v>
      </c>
    </row>
    <row r="132" s="11" customFormat="1">
      <c r="A132" s="11"/>
      <c r="B132" s="199"/>
      <c r="C132" s="200"/>
      <c r="D132" s="190" t="s">
        <v>137</v>
      </c>
      <c r="E132" s="201" t="s">
        <v>19</v>
      </c>
      <c r="F132" s="202" t="s">
        <v>1008</v>
      </c>
      <c r="G132" s="200"/>
      <c r="H132" s="203">
        <v>24</v>
      </c>
      <c r="I132" s="204"/>
      <c r="J132" s="200"/>
      <c r="K132" s="200"/>
      <c r="L132" s="205"/>
      <c r="M132" s="206"/>
      <c r="N132" s="207"/>
      <c r="O132" s="207"/>
      <c r="P132" s="207"/>
      <c r="Q132" s="207"/>
      <c r="R132" s="207"/>
      <c r="S132" s="207"/>
      <c r="T132" s="208"/>
      <c r="U132" s="11"/>
      <c r="V132" s="11"/>
      <c r="W132" s="11"/>
      <c r="X132" s="11"/>
      <c r="Y132" s="11"/>
      <c r="Z132" s="11"/>
      <c r="AA132" s="11"/>
      <c r="AB132" s="11"/>
      <c r="AC132" s="11"/>
      <c r="AD132" s="11"/>
      <c r="AE132" s="11"/>
      <c r="AT132" s="209" t="s">
        <v>137</v>
      </c>
      <c r="AU132" s="209" t="s">
        <v>72</v>
      </c>
      <c r="AV132" s="11" t="s">
        <v>82</v>
      </c>
      <c r="AW132" s="11" t="s">
        <v>33</v>
      </c>
      <c r="AX132" s="11" t="s">
        <v>72</v>
      </c>
      <c r="AY132" s="209" t="s">
        <v>136</v>
      </c>
    </row>
    <row r="133" s="12" customFormat="1">
      <c r="A133" s="12"/>
      <c r="B133" s="210"/>
      <c r="C133" s="211"/>
      <c r="D133" s="190" t="s">
        <v>137</v>
      </c>
      <c r="E133" s="212" t="s">
        <v>19</v>
      </c>
      <c r="F133" s="213" t="s">
        <v>140</v>
      </c>
      <c r="G133" s="211"/>
      <c r="H133" s="214">
        <v>24</v>
      </c>
      <c r="I133" s="215"/>
      <c r="J133" s="211"/>
      <c r="K133" s="211"/>
      <c r="L133" s="216"/>
      <c r="M133" s="217"/>
      <c r="N133" s="218"/>
      <c r="O133" s="218"/>
      <c r="P133" s="218"/>
      <c r="Q133" s="218"/>
      <c r="R133" s="218"/>
      <c r="S133" s="218"/>
      <c r="T133" s="219"/>
      <c r="U133" s="12"/>
      <c r="V133" s="12"/>
      <c r="W133" s="12"/>
      <c r="X133" s="12"/>
      <c r="Y133" s="12"/>
      <c r="Z133" s="12"/>
      <c r="AA133" s="12"/>
      <c r="AB133" s="12"/>
      <c r="AC133" s="12"/>
      <c r="AD133" s="12"/>
      <c r="AE133" s="12"/>
      <c r="AT133" s="220" t="s">
        <v>137</v>
      </c>
      <c r="AU133" s="220" t="s">
        <v>72</v>
      </c>
      <c r="AV133" s="12" t="s">
        <v>135</v>
      </c>
      <c r="AW133" s="12" t="s">
        <v>33</v>
      </c>
      <c r="AX133" s="12" t="s">
        <v>80</v>
      </c>
      <c r="AY133" s="220" t="s">
        <v>136</v>
      </c>
    </row>
    <row r="134" s="2" customFormat="1" ht="16.5" customHeight="1">
      <c r="A134" s="37"/>
      <c r="B134" s="38"/>
      <c r="C134" s="175" t="s">
        <v>177</v>
      </c>
      <c r="D134" s="175" t="s">
        <v>130</v>
      </c>
      <c r="E134" s="176" t="s">
        <v>247</v>
      </c>
      <c r="F134" s="177" t="s">
        <v>248</v>
      </c>
      <c r="G134" s="178" t="s">
        <v>243</v>
      </c>
      <c r="H134" s="179">
        <v>2</v>
      </c>
      <c r="I134" s="180"/>
      <c r="J134" s="181">
        <f>ROUND(I134*H134,2)</f>
        <v>0</v>
      </c>
      <c r="K134" s="177" t="s">
        <v>134</v>
      </c>
      <c r="L134" s="43"/>
      <c r="M134" s="182" t="s">
        <v>19</v>
      </c>
      <c r="N134" s="183" t="s">
        <v>43</v>
      </c>
      <c r="O134" s="83"/>
      <c r="P134" s="184">
        <f>O134*H134</f>
        <v>0</v>
      </c>
      <c r="Q134" s="184">
        <v>0</v>
      </c>
      <c r="R134" s="184">
        <f>Q134*H134</f>
        <v>0</v>
      </c>
      <c r="S134" s="184">
        <v>0</v>
      </c>
      <c r="T134" s="185">
        <f>S134*H134</f>
        <v>0</v>
      </c>
      <c r="U134" s="37"/>
      <c r="V134" s="37"/>
      <c r="W134" s="37"/>
      <c r="X134" s="37"/>
      <c r="Y134" s="37"/>
      <c r="Z134" s="37"/>
      <c r="AA134" s="37"/>
      <c r="AB134" s="37"/>
      <c r="AC134" s="37"/>
      <c r="AD134" s="37"/>
      <c r="AE134" s="37"/>
      <c r="AR134" s="186" t="s">
        <v>135</v>
      </c>
      <c r="AT134" s="186" t="s">
        <v>130</v>
      </c>
      <c r="AU134" s="186" t="s">
        <v>72</v>
      </c>
      <c r="AY134" s="16" t="s">
        <v>136</v>
      </c>
      <c r="BE134" s="187">
        <f>IF(N134="základní",J134,0)</f>
        <v>0</v>
      </c>
      <c r="BF134" s="187">
        <f>IF(N134="snížená",J134,0)</f>
        <v>0</v>
      </c>
      <c r="BG134" s="187">
        <f>IF(N134="zákl. přenesená",J134,0)</f>
        <v>0</v>
      </c>
      <c r="BH134" s="187">
        <f>IF(N134="sníž. přenesená",J134,0)</f>
        <v>0</v>
      </c>
      <c r="BI134" s="187">
        <f>IF(N134="nulová",J134,0)</f>
        <v>0</v>
      </c>
      <c r="BJ134" s="16" t="s">
        <v>80</v>
      </c>
      <c r="BK134" s="187">
        <f>ROUND(I134*H134,2)</f>
        <v>0</v>
      </c>
      <c r="BL134" s="16" t="s">
        <v>135</v>
      </c>
      <c r="BM134" s="186" t="s">
        <v>232</v>
      </c>
    </row>
    <row r="135" s="11" customFormat="1">
      <c r="A135" s="11"/>
      <c r="B135" s="199"/>
      <c r="C135" s="200"/>
      <c r="D135" s="190" t="s">
        <v>137</v>
      </c>
      <c r="E135" s="201" t="s">
        <v>19</v>
      </c>
      <c r="F135" s="202" t="s">
        <v>82</v>
      </c>
      <c r="G135" s="200"/>
      <c r="H135" s="203">
        <v>2</v>
      </c>
      <c r="I135" s="204"/>
      <c r="J135" s="200"/>
      <c r="K135" s="200"/>
      <c r="L135" s="205"/>
      <c r="M135" s="206"/>
      <c r="N135" s="207"/>
      <c r="O135" s="207"/>
      <c r="P135" s="207"/>
      <c r="Q135" s="207"/>
      <c r="R135" s="207"/>
      <c r="S135" s="207"/>
      <c r="T135" s="208"/>
      <c r="U135" s="11"/>
      <c r="V135" s="11"/>
      <c r="W135" s="11"/>
      <c r="X135" s="11"/>
      <c r="Y135" s="11"/>
      <c r="Z135" s="11"/>
      <c r="AA135" s="11"/>
      <c r="AB135" s="11"/>
      <c r="AC135" s="11"/>
      <c r="AD135" s="11"/>
      <c r="AE135" s="11"/>
      <c r="AT135" s="209" t="s">
        <v>137</v>
      </c>
      <c r="AU135" s="209" t="s">
        <v>72</v>
      </c>
      <c r="AV135" s="11" t="s">
        <v>82</v>
      </c>
      <c r="AW135" s="11" t="s">
        <v>33</v>
      </c>
      <c r="AX135" s="11" t="s">
        <v>72</v>
      </c>
      <c r="AY135" s="209" t="s">
        <v>136</v>
      </c>
    </row>
    <row r="136" s="12" customFormat="1">
      <c r="A136" s="12"/>
      <c r="B136" s="210"/>
      <c r="C136" s="211"/>
      <c r="D136" s="190" t="s">
        <v>137</v>
      </c>
      <c r="E136" s="212" t="s">
        <v>19</v>
      </c>
      <c r="F136" s="213" t="s">
        <v>140</v>
      </c>
      <c r="G136" s="211"/>
      <c r="H136" s="214">
        <v>2</v>
      </c>
      <c r="I136" s="215"/>
      <c r="J136" s="211"/>
      <c r="K136" s="211"/>
      <c r="L136" s="216"/>
      <c r="M136" s="217"/>
      <c r="N136" s="218"/>
      <c r="O136" s="218"/>
      <c r="P136" s="218"/>
      <c r="Q136" s="218"/>
      <c r="R136" s="218"/>
      <c r="S136" s="218"/>
      <c r="T136" s="219"/>
      <c r="U136" s="12"/>
      <c r="V136" s="12"/>
      <c r="W136" s="12"/>
      <c r="X136" s="12"/>
      <c r="Y136" s="12"/>
      <c r="Z136" s="12"/>
      <c r="AA136" s="12"/>
      <c r="AB136" s="12"/>
      <c r="AC136" s="12"/>
      <c r="AD136" s="12"/>
      <c r="AE136" s="12"/>
      <c r="AT136" s="220" t="s">
        <v>137</v>
      </c>
      <c r="AU136" s="220" t="s">
        <v>72</v>
      </c>
      <c r="AV136" s="12" t="s">
        <v>135</v>
      </c>
      <c r="AW136" s="12" t="s">
        <v>33</v>
      </c>
      <c r="AX136" s="12" t="s">
        <v>80</v>
      </c>
      <c r="AY136" s="220" t="s">
        <v>136</v>
      </c>
    </row>
    <row r="137" s="2" customFormat="1" ht="21.75" customHeight="1">
      <c r="A137" s="37"/>
      <c r="B137" s="38"/>
      <c r="C137" s="175" t="s">
        <v>234</v>
      </c>
      <c r="D137" s="175" t="s">
        <v>130</v>
      </c>
      <c r="E137" s="176" t="s">
        <v>251</v>
      </c>
      <c r="F137" s="177" t="s">
        <v>252</v>
      </c>
      <c r="G137" s="178" t="s">
        <v>237</v>
      </c>
      <c r="H137" s="179">
        <v>570</v>
      </c>
      <c r="I137" s="180"/>
      <c r="J137" s="181">
        <f>ROUND(I137*H137,2)</f>
        <v>0</v>
      </c>
      <c r="K137" s="177" t="s">
        <v>134</v>
      </c>
      <c r="L137" s="43"/>
      <c r="M137" s="182" t="s">
        <v>19</v>
      </c>
      <c r="N137" s="183" t="s">
        <v>43</v>
      </c>
      <c r="O137" s="83"/>
      <c r="P137" s="184">
        <f>O137*H137</f>
        <v>0</v>
      </c>
      <c r="Q137" s="184">
        <v>0</v>
      </c>
      <c r="R137" s="184">
        <f>Q137*H137</f>
        <v>0</v>
      </c>
      <c r="S137" s="184">
        <v>0</v>
      </c>
      <c r="T137" s="185">
        <f>S137*H137</f>
        <v>0</v>
      </c>
      <c r="U137" s="37"/>
      <c r="V137" s="37"/>
      <c r="W137" s="37"/>
      <c r="X137" s="37"/>
      <c r="Y137" s="37"/>
      <c r="Z137" s="37"/>
      <c r="AA137" s="37"/>
      <c r="AB137" s="37"/>
      <c r="AC137" s="37"/>
      <c r="AD137" s="37"/>
      <c r="AE137" s="37"/>
      <c r="AR137" s="186" t="s">
        <v>135</v>
      </c>
      <c r="AT137" s="186" t="s">
        <v>130</v>
      </c>
      <c r="AU137" s="186" t="s">
        <v>72</v>
      </c>
      <c r="AY137" s="16" t="s">
        <v>136</v>
      </c>
      <c r="BE137" s="187">
        <f>IF(N137="základní",J137,0)</f>
        <v>0</v>
      </c>
      <c r="BF137" s="187">
        <f>IF(N137="snížená",J137,0)</f>
        <v>0</v>
      </c>
      <c r="BG137" s="187">
        <f>IF(N137="zákl. přenesená",J137,0)</f>
        <v>0</v>
      </c>
      <c r="BH137" s="187">
        <f>IF(N137="sníž. přenesená",J137,0)</f>
        <v>0</v>
      </c>
      <c r="BI137" s="187">
        <f>IF(N137="nulová",J137,0)</f>
        <v>0</v>
      </c>
      <c r="BJ137" s="16" t="s">
        <v>80</v>
      </c>
      <c r="BK137" s="187">
        <f>ROUND(I137*H137,2)</f>
        <v>0</v>
      </c>
      <c r="BL137" s="16" t="s">
        <v>135</v>
      </c>
      <c r="BM137" s="186" t="s">
        <v>238</v>
      </c>
    </row>
    <row r="138" s="11" customFormat="1">
      <c r="A138" s="11"/>
      <c r="B138" s="199"/>
      <c r="C138" s="200"/>
      <c r="D138" s="190" t="s">
        <v>137</v>
      </c>
      <c r="E138" s="201" t="s">
        <v>19</v>
      </c>
      <c r="F138" s="202" t="s">
        <v>1009</v>
      </c>
      <c r="G138" s="200"/>
      <c r="H138" s="203">
        <v>570</v>
      </c>
      <c r="I138" s="204"/>
      <c r="J138" s="200"/>
      <c r="K138" s="200"/>
      <c r="L138" s="205"/>
      <c r="M138" s="206"/>
      <c r="N138" s="207"/>
      <c r="O138" s="207"/>
      <c r="P138" s="207"/>
      <c r="Q138" s="207"/>
      <c r="R138" s="207"/>
      <c r="S138" s="207"/>
      <c r="T138" s="208"/>
      <c r="U138" s="11"/>
      <c r="V138" s="11"/>
      <c r="W138" s="11"/>
      <c r="X138" s="11"/>
      <c r="Y138" s="11"/>
      <c r="Z138" s="11"/>
      <c r="AA138" s="11"/>
      <c r="AB138" s="11"/>
      <c r="AC138" s="11"/>
      <c r="AD138" s="11"/>
      <c r="AE138" s="11"/>
      <c r="AT138" s="209" t="s">
        <v>137</v>
      </c>
      <c r="AU138" s="209" t="s">
        <v>72</v>
      </c>
      <c r="AV138" s="11" t="s">
        <v>82</v>
      </c>
      <c r="AW138" s="11" t="s">
        <v>33</v>
      </c>
      <c r="AX138" s="11" t="s">
        <v>72</v>
      </c>
      <c r="AY138" s="209" t="s">
        <v>136</v>
      </c>
    </row>
    <row r="139" s="12" customFormat="1">
      <c r="A139" s="12"/>
      <c r="B139" s="210"/>
      <c r="C139" s="211"/>
      <c r="D139" s="190" t="s">
        <v>137</v>
      </c>
      <c r="E139" s="212" t="s">
        <v>19</v>
      </c>
      <c r="F139" s="213" t="s">
        <v>140</v>
      </c>
      <c r="G139" s="211"/>
      <c r="H139" s="214">
        <v>570</v>
      </c>
      <c r="I139" s="215"/>
      <c r="J139" s="211"/>
      <c r="K139" s="211"/>
      <c r="L139" s="216"/>
      <c r="M139" s="217"/>
      <c r="N139" s="218"/>
      <c r="O139" s="218"/>
      <c r="P139" s="218"/>
      <c r="Q139" s="218"/>
      <c r="R139" s="218"/>
      <c r="S139" s="218"/>
      <c r="T139" s="219"/>
      <c r="U139" s="12"/>
      <c r="V139" s="12"/>
      <c r="W139" s="12"/>
      <c r="X139" s="12"/>
      <c r="Y139" s="12"/>
      <c r="Z139" s="12"/>
      <c r="AA139" s="12"/>
      <c r="AB139" s="12"/>
      <c r="AC139" s="12"/>
      <c r="AD139" s="12"/>
      <c r="AE139" s="12"/>
      <c r="AT139" s="220" t="s">
        <v>137</v>
      </c>
      <c r="AU139" s="220" t="s">
        <v>72</v>
      </c>
      <c r="AV139" s="12" t="s">
        <v>135</v>
      </c>
      <c r="AW139" s="12" t="s">
        <v>33</v>
      </c>
      <c r="AX139" s="12" t="s">
        <v>80</v>
      </c>
      <c r="AY139" s="220" t="s">
        <v>136</v>
      </c>
    </row>
    <row r="140" s="2" customFormat="1" ht="21.75" customHeight="1">
      <c r="A140" s="37"/>
      <c r="B140" s="38"/>
      <c r="C140" s="175" t="s">
        <v>183</v>
      </c>
      <c r="D140" s="175" t="s">
        <v>130</v>
      </c>
      <c r="E140" s="176" t="s">
        <v>256</v>
      </c>
      <c r="F140" s="177" t="s">
        <v>257</v>
      </c>
      <c r="G140" s="178" t="s">
        <v>237</v>
      </c>
      <c r="H140" s="179">
        <v>570</v>
      </c>
      <c r="I140" s="180"/>
      <c r="J140" s="181">
        <f>ROUND(I140*H140,2)</f>
        <v>0</v>
      </c>
      <c r="K140" s="177" t="s">
        <v>134</v>
      </c>
      <c r="L140" s="43"/>
      <c r="M140" s="182" t="s">
        <v>19</v>
      </c>
      <c r="N140" s="183" t="s">
        <v>43</v>
      </c>
      <c r="O140" s="83"/>
      <c r="P140" s="184">
        <f>O140*H140</f>
        <v>0</v>
      </c>
      <c r="Q140" s="184">
        <v>0</v>
      </c>
      <c r="R140" s="184">
        <f>Q140*H140</f>
        <v>0</v>
      </c>
      <c r="S140" s="184">
        <v>0</v>
      </c>
      <c r="T140" s="185">
        <f>S140*H140</f>
        <v>0</v>
      </c>
      <c r="U140" s="37"/>
      <c r="V140" s="37"/>
      <c r="W140" s="37"/>
      <c r="X140" s="37"/>
      <c r="Y140" s="37"/>
      <c r="Z140" s="37"/>
      <c r="AA140" s="37"/>
      <c r="AB140" s="37"/>
      <c r="AC140" s="37"/>
      <c r="AD140" s="37"/>
      <c r="AE140" s="37"/>
      <c r="AR140" s="186" t="s">
        <v>135</v>
      </c>
      <c r="AT140" s="186" t="s">
        <v>130</v>
      </c>
      <c r="AU140" s="186" t="s">
        <v>72</v>
      </c>
      <c r="AY140" s="16" t="s">
        <v>136</v>
      </c>
      <c r="BE140" s="187">
        <f>IF(N140="základní",J140,0)</f>
        <v>0</v>
      </c>
      <c r="BF140" s="187">
        <f>IF(N140="snížená",J140,0)</f>
        <v>0</v>
      </c>
      <c r="BG140" s="187">
        <f>IF(N140="zákl. přenesená",J140,0)</f>
        <v>0</v>
      </c>
      <c r="BH140" s="187">
        <f>IF(N140="sníž. přenesená",J140,0)</f>
        <v>0</v>
      </c>
      <c r="BI140" s="187">
        <f>IF(N140="nulová",J140,0)</f>
        <v>0</v>
      </c>
      <c r="BJ140" s="16" t="s">
        <v>80</v>
      </c>
      <c r="BK140" s="187">
        <f>ROUND(I140*H140,2)</f>
        <v>0</v>
      </c>
      <c r="BL140" s="16" t="s">
        <v>135</v>
      </c>
      <c r="BM140" s="186" t="s">
        <v>244</v>
      </c>
    </row>
    <row r="141" s="11" customFormat="1">
      <c r="A141" s="11"/>
      <c r="B141" s="199"/>
      <c r="C141" s="200"/>
      <c r="D141" s="190" t="s">
        <v>137</v>
      </c>
      <c r="E141" s="201" t="s">
        <v>19</v>
      </c>
      <c r="F141" s="202" t="s">
        <v>1009</v>
      </c>
      <c r="G141" s="200"/>
      <c r="H141" s="203">
        <v>570</v>
      </c>
      <c r="I141" s="204"/>
      <c r="J141" s="200"/>
      <c r="K141" s="200"/>
      <c r="L141" s="205"/>
      <c r="M141" s="206"/>
      <c r="N141" s="207"/>
      <c r="O141" s="207"/>
      <c r="P141" s="207"/>
      <c r="Q141" s="207"/>
      <c r="R141" s="207"/>
      <c r="S141" s="207"/>
      <c r="T141" s="208"/>
      <c r="U141" s="11"/>
      <c r="V141" s="11"/>
      <c r="W141" s="11"/>
      <c r="X141" s="11"/>
      <c r="Y141" s="11"/>
      <c r="Z141" s="11"/>
      <c r="AA141" s="11"/>
      <c r="AB141" s="11"/>
      <c r="AC141" s="11"/>
      <c r="AD141" s="11"/>
      <c r="AE141" s="11"/>
      <c r="AT141" s="209" t="s">
        <v>137</v>
      </c>
      <c r="AU141" s="209" t="s">
        <v>72</v>
      </c>
      <c r="AV141" s="11" t="s">
        <v>82</v>
      </c>
      <c r="AW141" s="11" t="s">
        <v>33</v>
      </c>
      <c r="AX141" s="11" t="s">
        <v>72</v>
      </c>
      <c r="AY141" s="209" t="s">
        <v>136</v>
      </c>
    </row>
    <row r="142" s="12" customFormat="1">
      <c r="A142" s="12"/>
      <c r="B142" s="210"/>
      <c r="C142" s="211"/>
      <c r="D142" s="190" t="s">
        <v>137</v>
      </c>
      <c r="E142" s="212" t="s">
        <v>19</v>
      </c>
      <c r="F142" s="213" t="s">
        <v>140</v>
      </c>
      <c r="G142" s="211"/>
      <c r="H142" s="214">
        <v>570</v>
      </c>
      <c r="I142" s="215"/>
      <c r="J142" s="211"/>
      <c r="K142" s="211"/>
      <c r="L142" s="216"/>
      <c r="M142" s="217"/>
      <c r="N142" s="218"/>
      <c r="O142" s="218"/>
      <c r="P142" s="218"/>
      <c r="Q142" s="218"/>
      <c r="R142" s="218"/>
      <c r="S142" s="218"/>
      <c r="T142" s="219"/>
      <c r="U142" s="12"/>
      <c r="V142" s="12"/>
      <c r="W142" s="12"/>
      <c r="X142" s="12"/>
      <c r="Y142" s="12"/>
      <c r="Z142" s="12"/>
      <c r="AA142" s="12"/>
      <c r="AB142" s="12"/>
      <c r="AC142" s="12"/>
      <c r="AD142" s="12"/>
      <c r="AE142" s="12"/>
      <c r="AT142" s="220" t="s">
        <v>137</v>
      </c>
      <c r="AU142" s="220" t="s">
        <v>72</v>
      </c>
      <c r="AV142" s="12" t="s">
        <v>135</v>
      </c>
      <c r="AW142" s="12" t="s">
        <v>33</v>
      </c>
      <c r="AX142" s="12" t="s">
        <v>80</v>
      </c>
      <c r="AY142" s="220" t="s">
        <v>136</v>
      </c>
    </row>
    <row r="143" s="2" customFormat="1" ht="16.5" customHeight="1">
      <c r="A143" s="37"/>
      <c r="B143" s="38"/>
      <c r="C143" s="175" t="s">
        <v>7</v>
      </c>
      <c r="D143" s="175" t="s">
        <v>130</v>
      </c>
      <c r="E143" s="176" t="s">
        <v>586</v>
      </c>
      <c r="F143" s="177" t="s">
        <v>587</v>
      </c>
      <c r="G143" s="178" t="s">
        <v>182</v>
      </c>
      <c r="H143" s="179">
        <v>0.316</v>
      </c>
      <c r="I143" s="180"/>
      <c r="J143" s="181">
        <f>ROUND(I143*H143,2)</f>
        <v>0</v>
      </c>
      <c r="K143" s="177" t="s">
        <v>134</v>
      </c>
      <c r="L143" s="43"/>
      <c r="M143" s="182" t="s">
        <v>19</v>
      </c>
      <c r="N143" s="183" t="s">
        <v>43</v>
      </c>
      <c r="O143" s="83"/>
      <c r="P143" s="184">
        <f>O143*H143</f>
        <v>0</v>
      </c>
      <c r="Q143" s="184">
        <v>0</v>
      </c>
      <c r="R143" s="184">
        <f>Q143*H143</f>
        <v>0</v>
      </c>
      <c r="S143" s="184">
        <v>0</v>
      </c>
      <c r="T143" s="185">
        <f>S143*H143</f>
        <v>0</v>
      </c>
      <c r="U143" s="37"/>
      <c r="V143" s="37"/>
      <c r="W143" s="37"/>
      <c r="X143" s="37"/>
      <c r="Y143" s="37"/>
      <c r="Z143" s="37"/>
      <c r="AA143" s="37"/>
      <c r="AB143" s="37"/>
      <c r="AC143" s="37"/>
      <c r="AD143" s="37"/>
      <c r="AE143" s="37"/>
      <c r="AR143" s="186" t="s">
        <v>135</v>
      </c>
      <c r="AT143" s="186" t="s">
        <v>130</v>
      </c>
      <c r="AU143" s="186" t="s">
        <v>72</v>
      </c>
      <c r="AY143" s="16" t="s">
        <v>136</v>
      </c>
      <c r="BE143" s="187">
        <f>IF(N143="základní",J143,0)</f>
        <v>0</v>
      </c>
      <c r="BF143" s="187">
        <f>IF(N143="snížená",J143,0)</f>
        <v>0</v>
      </c>
      <c r="BG143" s="187">
        <f>IF(N143="zákl. přenesená",J143,0)</f>
        <v>0</v>
      </c>
      <c r="BH143" s="187">
        <f>IF(N143="sníž. přenesená",J143,0)</f>
        <v>0</v>
      </c>
      <c r="BI143" s="187">
        <f>IF(N143="nulová",J143,0)</f>
        <v>0</v>
      </c>
      <c r="BJ143" s="16" t="s">
        <v>80</v>
      </c>
      <c r="BK143" s="187">
        <f>ROUND(I143*H143,2)</f>
        <v>0</v>
      </c>
      <c r="BL143" s="16" t="s">
        <v>135</v>
      </c>
      <c r="BM143" s="186" t="s">
        <v>249</v>
      </c>
    </row>
    <row r="144" s="11" customFormat="1">
      <c r="A144" s="11"/>
      <c r="B144" s="199"/>
      <c r="C144" s="200"/>
      <c r="D144" s="190" t="s">
        <v>137</v>
      </c>
      <c r="E144" s="201" t="s">
        <v>19</v>
      </c>
      <c r="F144" s="202" t="s">
        <v>1010</v>
      </c>
      <c r="G144" s="200"/>
      <c r="H144" s="203">
        <v>0.316</v>
      </c>
      <c r="I144" s="204"/>
      <c r="J144" s="200"/>
      <c r="K144" s="200"/>
      <c r="L144" s="205"/>
      <c r="M144" s="206"/>
      <c r="N144" s="207"/>
      <c r="O144" s="207"/>
      <c r="P144" s="207"/>
      <c r="Q144" s="207"/>
      <c r="R144" s="207"/>
      <c r="S144" s="207"/>
      <c r="T144" s="208"/>
      <c r="U144" s="11"/>
      <c r="V144" s="11"/>
      <c r="W144" s="11"/>
      <c r="X144" s="11"/>
      <c r="Y144" s="11"/>
      <c r="Z144" s="11"/>
      <c r="AA144" s="11"/>
      <c r="AB144" s="11"/>
      <c r="AC144" s="11"/>
      <c r="AD144" s="11"/>
      <c r="AE144" s="11"/>
      <c r="AT144" s="209" t="s">
        <v>137</v>
      </c>
      <c r="AU144" s="209" t="s">
        <v>72</v>
      </c>
      <c r="AV144" s="11" t="s">
        <v>82</v>
      </c>
      <c r="AW144" s="11" t="s">
        <v>33</v>
      </c>
      <c r="AX144" s="11" t="s">
        <v>72</v>
      </c>
      <c r="AY144" s="209" t="s">
        <v>136</v>
      </c>
    </row>
    <row r="145" s="12" customFormat="1">
      <c r="A145" s="12"/>
      <c r="B145" s="210"/>
      <c r="C145" s="211"/>
      <c r="D145" s="190" t="s">
        <v>137</v>
      </c>
      <c r="E145" s="212" t="s">
        <v>19</v>
      </c>
      <c r="F145" s="213" t="s">
        <v>140</v>
      </c>
      <c r="G145" s="211"/>
      <c r="H145" s="214">
        <v>0.316</v>
      </c>
      <c r="I145" s="215"/>
      <c r="J145" s="211"/>
      <c r="K145" s="211"/>
      <c r="L145" s="216"/>
      <c r="M145" s="217"/>
      <c r="N145" s="218"/>
      <c r="O145" s="218"/>
      <c r="P145" s="218"/>
      <c r="Q145" s="218"/>
      <c r="R145" s="218"/>
      <c r="S145" s="218"/>
      <c r="T145" s="219"/>
      <c r="U145" s="12"/>
      <c r="V145" s="12"/>
      <c r="W145" s="12"/>
      <c r="X145" s="12"/>
      <c r="Y145" s="12"/>
      <c r="Z145" s="12"/>
      <c r="AA145" s="12"/>
      <c r="AB145" s="12"/>
      <c r="AC145" s="12"/>
      <c r="AD145" s="12"/>
      <c r="AE145" s="12"/>
      <c r="AT145" s="220" t="s">
        <v>137</v>
      </c>
      <c r="AU145" s="220" t="s">
        <v>72</v>
      </c>
      <c r="AV145" s="12" t="s">
        <v>135</v>
      </c>
      <c r="AW145" s="12" t="s">
        <v>33</v>
      </c>
      <c r="AX145" s="12" t="s">
        <v>80</v>
      </c>
      <c r="AY145" s="220" t="s">
        <v>136</v>
      </c>
    </row>
    <row r="146" s="2" customFormat="1" ht="16.5" customHeight="1">
      <c r="A146" s="37"/>
      <c r="B146" s="38"/>
      <c r="C146" s="175" t="s">
        <v>188</v>
      </c>
      <c r="D146" s="175" t="s">
        <v>130</v>
      </c>
      <c r="E146" s="176" t="s">
        <v>264</v>
      </c>
      <c r="F146" s="177" t="s">
        <v>265</v>
      </c>
      <c r="G146" s="178" t="s">
        <v>182</v>
      </c>
      <c r="H146" s="179">
        <v>0.22500000000000001</v>
      </c>
      <c r="I146" s="180"/>
      <c r="J146" s="181">
        <f>ROUND(I146*H146,2)</f>
        <v>0</v>
      </c>
      <c r="K146" s="177" t="s">
        <v>134</v>
      </c>
      <c r="L146" s="43"/>
      <c r="M146" s="182" t="s">
        <v>19</v>
      </c>
      <c r="N146" s="183" t="s">
        <v>43</v>
      </c>
      <c r="O146" s="83"/>
      <c r="P146" s="184">
        <f>O146*H146</f>
        <v>0</v>
      </c>
      <c r="Q146" s="184">
        <v>0</v>
      </c>
      <c r="R146" s="184">
        <f>Q146*H146</f>
        <v>0</v>
      </c>
      <c r="S146" s="184">
        <v>0</v>
      </c>
      <c r="T146" s="185">
        <f>S146*H146</f>
        <v>0</v>
      </c>
      <c r="U146" s="37"/>
      <c r="V146" s="37"/>
      <c r="W146" s="37"/>
      <c r="X146" s="37"/>
      <c r="Y146" s="37"/>
      <c r="Z146" s="37"/>
      <c r="AA146" s="37"/>
      <c r="AB146" s="37"/>
      <c r="AC146" s="37"/>
      <c r="AD146" s="37"/>
      <c r="AE146" s="37"/>
      <c r="AR146" s="186" t="s">
        <v>135</v>
      </c>
      <c r="AT146" s="186" t="s">
        <v>130</v>
      </c>
      <c r="AU146" s="186" t="s">
        <v>72</v>
      </c>
      <c r="AY146" s="16" t="s">
        <v>136</v>
      </c>
      <c r="BE146" s="187">
        <f>IF(N146="základní",J146,0)</f>
        <v>0</v>
      </c>
      <c r="BF146" s="187">
        <f>IF(N146="snížená",J146,0)</f>
        <v>0</v>
      </c>
      <c r="BG146" s="187">
        <f>IF(N146="zákl. přenesená",J146,0)</f>
        <v>0</v>
      </c>
      <c r="BH146" s="187">
        <f>IF(N146="sníž. přenesená",J146,0)</f>
        <v>0</v>
      </c>
      <c r="BI146" s="187">
        <f>IF(N146="nulová",J146,0)</f>
        <v>0</v>
      </c>
      <c r="BJ146" s="16" t="s">
        <v>80</v>
      </c>
      <c r="BK146" s="187">
        <f>ROUND(I146*H146,2)</f>
        <v>0</v>
      </c>
      <c r="BL146" s="16" t="s">
        <v>135</v>
      </c>
      <c r="BM146" s="186" t="s">
        <v>253</v>
      </c>
    </row>
    <row r="147" s="11" customFormat="1">
      <c r="A147" s="11"/>
      <c r="B147" s="199"/>
      <c r="C147" s="200"/>
      <c r="D147" s="190" t="s">
        <v>137</v>
      </c>
      <c r="E147" s="201" t="s">
        <v>19</v>
      </c>
      <c r="F147" s="202" t="s">
        <v>1011</v>
      </c>
      <c r="G147" s="200"/>
      <c r="H147" s="203">
        <v>0.22500000000000001</v>
      </c>
      <c r="I147" s="204"/>
      <c r="J147" s="200"/>
      <c r="K147" s="200"/>
      <c r="L147" s="205"/>
      <c r="M147" s="206"/>
      <c r="N147" s="207"/>
      <c r="O147" s="207"/>
      <c r="P147" s="207"/>
      <c r="Q147" s="207"/>
      <c r="R147" s="207"/>
      <c r="S147" s="207"/>
      <c r="T147" s="208"/>
      <c r="U147" s="11"/>
      <c r="V147" s="11"/>
      <c r="W147" s="11"/>
      <c r="X147" s="11"/>
      <c r="Y147" s="11"/>
      <c r="Z147" s="11"/>
      <c r="AA147" s="11"/>
      <c r="AB147" s="11"/>
      <c r="AC147" s="11"/>
      <c r="AD147" s="11"/>
      <c r="AE147" s="11"/>
      <c r="AT147" s="209" t="s">
        <v>137</v>
      </c>
      <c r="AU147" s="209" t="s">
        <v>72</v>
      </c>
      <c r="AV147" s="11" t="s">
        <v>82</v>
      </c>
      <c r="AW147" s="11" t="s">
        <v>33</v>
      </c>
      <c r="AX147" s="11" t="s">
        <v>72</v>
      </c>
      <c r="AY147" s="209" t="s">
        <v>136</v>
      </c>
    </row>
    <row r="148" s="12" customFormat="1">
      <c r="A148" s="12"/>
      <c r="B148" s="210"/>
      <c r="C148" s="211"/>
      <c r="D148" s="190" t="s">
        <v>137</v>
      </c>
      <c r="E148" s="212" t="s">
        <v>19</v>
      </c>
      <c r="F148" s="213" t="s">
        <v>140</v>
      </c>
      <c r="G148" s="211"/>
      <c r="H148" s="214">
        <v>0.22500000000000001</v>
      </c>
      <c r="I148" s="215"/>
      <c r="J148" s="211"/>
      <c r="K148" s="211"/>
      <c r="L148" s="216"/>
      <c r="M148" s="217"/>
      <c r="N148" s="218"/>
      <c r="O148" s="218"/>
      <c r="P148" s="218"/>
      <c r="Q148" s="218"/>
      <c r="R148" s="218"/>
      <c r="S148" s="218"/>
      <c r="T148" s="219"/>
      <c r="U148" s="12"/>
      <c r="V148" s="12"/>
      <c r="W148" s="12"/>
      <c r="X148" s="12"/>
      <c r="Y148" s="12"/>
      <c r="Z148" s="12"/>
      <c r="AA148" s="12"/>
      <c r="AB148" s="12"/>
      <c r="AC148" s="12"/>
      <c r="AD148" s="12"/>
      <c r="AE148" s="12"/>
      <c r="AT148" s="220" t="s">
        <v>137</v>
      </c>
      <c r="AU148" s="220" t="s">
        <v>72</v>
      </c>
      <c r="AV148" s="12" t="s">
        <v>135</v>
      </c>
      <c r="AW148" s="12" t="s">
        <v>33</v>
      </c>
      <c r="AX148" s="12" t="s">
        <v>80</v>
      </c>
      <c r="AY148" s="220" t="s">
        <v>136</v>
      </c>
    </row>
    <row r="149" s="2" customFormat="1" ht="16.5" customHeight="1">
      <c r="A149" s="37"/>
      <c r="B149" s="38"/>
      <c r="C149" s="175" t="s">
        <v>255</v>
      </c>
      <c r="D149" s="175" t="s">
        <v>130</v>
      </c>
      <c r="E149" s="176" t="s">
        <v>225</v>
      </c>
      <c r="F149" s="177" t="s">
        <v>226</v>
      </c>
      <c r="G149" s="178" t="s">
        <v>227</v>
      </c>
      <c r="H149" s="179">
        <v>32.231999999999999</v>
      </c>
      <c r="I149" s="180"/>
      <c r="J149" s="181">
        <f>ROUND(I149*H149,2)</f>
        <v>0</v>
      </c>
      <c r="K149" s="177" t="s">
        <v>134</v>
      </c>
      <c r="L149" s="43"/>
      <c r="M149" s="182" t="s">
        <v>19</v>
      </c>
      <c r="N149" s="183" t="s">
        <v>43</v>
      </c>
      <c r="O149" s="83"/>
      <c r="P149" s="184">
        <f>O149*H149</f>
        <v>0</v>
      </c>
      <c r="Q149" s="184">
        <v>0</v>
      </c>
      <c r="R149" s="184">
        <f>Q149*H149</f>
        <v>0</v>
      </c>
      <c r="S149" s="184">
        <v>0</v>
      </c>
      <c r="T149" s="185">
        <f>S149*H149</f>
        <v>0</v>
      </c>
      <c r="U149" s="37"/>
      <c r="V149" s="37"/>
      <c r="W149" s="37"/>
      <c r="X149" s="37"/>
      <c r="Y149" s="37"/>
      <c r="Z149" s="37"/>
      <c r="AA149" s="37"/>
      <c r="AB149" s="37"/>
      <c r="AC149" s="37"/>
      <c r="AD149" s="37"/>
      <c r="AE149" s="37"/>
      <c r="AR149" s="186" t="s">
        <v>135</v>
      </c>
      <c r="AT149" s="186" t="s">
        <v>130</v>
      </c>
      <c r="AU149" s="186" t="s">
        <v>72</v>
      </c>
      <c r="AY149" s="16" t="s">
        <v>136</v>
      </c>
      <c r="BE149" s="187">
        <f>IF(N149="základní",J149,0)</f>
        <v>0</v>
      </c>
      <c r="BF149" s="187">
        <f>IF(N149="snížená",J149,0)</f>
        <v>0</v>
      </c>
      <c r="BG149" s="187">
        <f>IF(N149="zákl. přenesená",J149,0)</f>
        <v>0</v>
      </c>
      <c r="BH149" s="187">
        <f>IF(N149="sníž. přenesená",J149,0)</f>
        <v>0</v>
      </c>
      <c r="BI149" s="187">
        <f>IF(N149="nulová",J149,0)</f>
        <v>0</v>
      </c>
      <c r="BJ149" s="16" t="s">
        <v>80</v>
      </c>
      <c r="BK149" s="187">
        <f>ROUND(I149*H149,2)</f>
        <v>0</v>
      </c>
      <c r="BL149" s="16" t="s">
        <v>135</v>
      </c>
      <c r="BM149" s="186" t="s">
        <v>258</v>
      </c>
    </row>
    <row r="150" s="11" customFormat="1">
      <c r="A150" s="11"/>
      <c r="B150" s="199"/>
      <c r="C150" s="200"/>
      <c r="D150" s="190" t="s">
        <v>137</v>
      </c>
      <c r="E150" s="201" t="s">
        <v>19</v>
      </c>
      <c r="F150" s="202" t="s">
        <v>1012</v>
      </c>
      <c r="G150" s="200"/>
      <c r="H150" s="203">
        <v>32.231999999999999</v>
      </c>
      <c r="I150" s="204"/>
      <c r="J150" s="200"/>
      <c r="K150" s="200"/>
      <c r="L150" s="205"/>
      <c r="M150" s="206"/>
      <c r="N150" s="207"/>
      <c r="O150" s="207"/>
      <c r="P150" s="207"/>
      <c r="Q150" s="207"/>
      <c r="R150" s="207"/>
      <c r="S150" s="207"/>
      <c r="T150" s="208"/>
      <c r="U150" s="11"/>
      <c r="V150" s="11"/>
      <c r="W150" s="11"/>
      <c r="X150" s="11"/>
      <c r="Y150" s="11"/>
      <c r="Z150" s="11"/>
      <c r="AA150" s="11"/>
      <c r="AB150" s="11"/>
      <c r="AC150" s="11"/>
      <c r="AD150" s="11"/>
      <c r="AE150" s="11"/>
      <c r="AT150" s="209" t="s">
        <v>137</v>
      </c>
      <c r="AU150" s="209" t="s">
        <v>72</v>
      </c>
      <c r="AV150" s="11" t="s">
        <v>82</v>
      </c>
      <c r="AW150" s="11" t="s">
        <v>33</v>
      </c>
      <c r="AX150" s="11" t="s">
        <v>72</v>
      </c>
      <c r="AY150" s="209" t="s">
        <v>136</v>
      </c>
    </row>
    <row r="151" s="12" customFormat="1">
      <c r="A151" s="12"/>
      <c r="B151" s="210"/>
      <c r="C151" s="211"/>
      <c r="D151" s="190" t="s">
        <v>137</v>
      </c>
      <c r="E151" s="212" t="s">
        <v>19</v>
      </c>
      <c r="F151" s="213" t="s">
        <v>140</v>
      </c>
      <c r="G151" s="211"/>
      <c r="H151" s="214">
        <v>32.231999999999999</v>
      </c>
      <c r="I151" s="215"/>
      <c r="J151" s="211"/>
      <c r="K151" s="211"/>
      <c r="L151" s="216"/>
      <c r="M151" s="217"/>
      <c r="N151" s="218"/>
      <c r="O151" s="218"/>
      <c r="P151" s="218"/>
      <c r="Q151" s="218"/>
      <c r="R151" s="218"/>
      <c r="S151" s="218"/>
      <c r="T151" s="219"/>
      <c r="U151" s="12"/>
      <c r="V151" s="12"/>
      <c r="W151" s="12"/>
      <c r="X151" s="12"/>
      <c r="Y151" s="12"/>
      <c r="Z151" s="12"/>
      <c r="AA151" s="12"/>
      <c r="AB151" s="12"/>
      <c r="AC151" s="12"/>
      <c r="AD151" s="12"/>
      <c r="AE151" s="12"/>
      <c r="AT151" s="220" t="s">
        <v>137</v>
      </c>
      <c r="AU151" s="220" t="s">
        <v>72</v>
      </c>
      <c r="AV151" s="12" t="s">
        <v>135</v>
      </c>
      <c r="AW151" s="12" t="s">
        <v>33</v>
      </c>
      <c r="AX151" s="12" t="s">
        <v>80</v>
      </c>
      <c r="AY151" s="220" t="s">
        <v>136</v>
      </c>
    </row>
    <row r="152" s="2" customFormat="1" ht="16.5" customHeight="1">
      <c r="A152" s="37"/>
      <c r="B152" s="38"/>
      <c r="C152" s="221" t="s">
        <v>196</v>
      </c>
      <c r="D152" s="221" t="s">
        <v>272</v>
      </c>
      <c r="E152" s="222" t="s">
        <v>273</v>
      </c>
      <c r="F152" s="223" t="s">
        <v>274</v>
      </c>
      <c r="G152" s="224" t="s">
        <v>149</v>
      </c>
      <c r="H152" s="225">
        <v>610.46299999999997</v>
      </c>
      <c r="I152" s="226"/>
      <c r="J152" s="227">
        <f>ROUND(I152*H152,2)</f>
        <v>0</v>
      </c>
      <c r="K152" s="223" t="s">
        <v>134</v>
      </c>
      <c r="L152" s="228"/>
      <c r="M152" s="229" t="s">
        <v>19</v>
      </c>
      <c r="N152" s="230" t="s">
        <v>43</v>
      </c>
      <c r="O152" s="83"/>
      <c r="P152" s="184">
        <f>O152*H152</f>
        <v>0</v>
      </c>
      <c r="Q152" s="184">
        <v>0</v>
      </c>
      <c r="R152" s="184">
        <f>Q152*H152</f>
        <v>0</v>
      </c>
      <c r="S152" s="184">
        <v>0</v>
      </c>
      <c r="T152" s="185">
        <f>S152*H152</f>
        <v>0</v>
      </c>
      <c r="U152" s="37"/>
      <c r="V152" s="37"/>
      <c r="W152" s="37"/>
      <c r="X152" s="37"/>
      <c r="Y152" s="37"/>
      <c r="Z152" s="37"/>
      <c r="AA152" s="37"/>
      <c r="AB152" s="37"/>
      <c r="AC152" s="37"/>
      <c r="AD152" s="37"/>
      <c r="AE152" s="37"/>
      <c r="AR152" s="186" t="s">
        <v>174</v>
      </c>
      <c r="AT152" s="186" t="s">
        <v>272</v>
      </c>
      <c r="AU152" s="186" t="s">
        <v>72</v>
      </c>
      <c r="AY152" s="16" t="s">
        <v>136</v>
      </c>
      <c r="BE152" s="187">
        <f>IF(N152="základní",J152,0)</f>
        <v>0</v>
      </c>
      <c r="BF152" s="187">
        <f>IF(N152="snížená",J152,0)</f>
        <v>0</v>
      </c>
      <c r="BG152" s="187">
        <f>IF(N152="zákl. přenesená",J152,0)</f>
        <v>0</v>
      </c>
      <c r="BH152" s="187">
        <f>IF(N152="sníž. přenesená",J152,0)</f>
        <v>0</v>
      </c>
      <c r="BI152" s="187">
        <f>IF(N152="nulová",J152,0)</f>
        <v>0</v>
      </c>
      <c r="BJ152" s="16" t="s">
        <v>80</v>
      </c>
      <c r="BK152" s="187">
        <f>ROUND(I152*H152,2)</f>
        <v>0</v>
      </c>
      <c r="BL152" s="16" t="s">
        <v>135</v>
      </c>
      <c r="BM152" s="186" t="s">
        <v>261</v>
      </c>
    </row>
    <row r="153" s="11" customFormat="1">
      <c r="A153" s="11"/>
      <c r="B153" s="199"/>
      <c r="C153" s="200"/>
      <c r="D153" s="190" t="s">
        <v>137</v>
      </c>
      <c r="E153" s="201" t="s">
        <v>19</v>
      </c>
      <c r="F153" s="202" t="s">
        <v>1013</v>
      </c>
      <c r="G153" s="200"/>
      <c r="H153" s="203">
        <v>610.46299999999997</v>
      </c>
      <c r="I153" s="204"/>
      <c r="J153" s="200"/>
      <c r="K153" s="200"/>
      <c r="L153" s="205"/>
      <c r="M153" s="206"/>
      <c r="N153" s="207"/>
      <c r="O153" s="207"/>
      <c r="P153" s="207"/>
      <c r="Q153" s="207"/>
      <c r="R153" s="207"/>
      <c r="S153" s="207"/>
      <c r="T153" s="208"/>
      <c r="U153" s="11"/>
      <c r="V153" s="11"/>
      <c r="W153" s="11"/>
      <c r="X153" s="11"/>
      <c r="Y153" s="11"/>
      <c r="Z153" s="11"/>
      <c r="AA153" s="11"/>
      <c r="AB153" s="11"/>
      <c r="AC153" s="11"/>
      <c r="AD153" s="11"/>
      <c r="AE153" s="11"/>
      <c r="AT153" s="209" t="s">
        <v>137</v>
      </c>
      <c r="AU153" s="209" t="s">
        <v>72</v>
      </c>
      <c r="AV153" s="11" t="s">
        <v>82</v>
      </c>
      <c r="AW153" s="11" t="s">
        <v>33</v>
      </c>
      <c r="AX153" s="11" t="s">
        <v>72</v>
      </c>
      <c r="AY153" s="209" t="s">
        <v>136</v>
      </c>
    </row>
    <row r="154" s="12" customFormat="1">
      <c r="A154" s="12"/>
      <c r="B154" s="210"/>
      <c r="C154" s="211"/>
      <c r="D154" s="190" t="s">
        <v>137</v>
      </c>
      <c r="E154" s="212" t="s">
        <v>19</v>
      </c>
      <c r="F154" s="213" t="s">
        <v>140</v>
      </c>
      <c r="G154" s="211"/>
      <c r="H154" s="214">
        <v>610.46299999999997</v>
      </c>
      <c r="I154" s="215"/>
      <c r="J154" s="211"/>
      <c r="K154" s="211"/>
      <c r="L154" s="216"/>
      <c r="M154" s="217"/>
      <c r="N154" s="218"/>
      <c r="O154" s="218"/>
      <c r="P154" s="218"/>
      <c r="Q154" s="218"/>
      <c r="R154" s="218"/>
      <c r="S154" s="218"/>
      <c r="T154" s="219"/>
      <c r="U154" s="12"/>
      <c r="V154" s="12"/>
      <c r="W154" s="12"/>
      <c r="X154" s="12"/>
      <c r="Y154" s="12"/>
      <c r="Z154" s="12"/>
      <c r="AA154" s="12"/>
      <c r="AB154" s="12"/>
      <c r="AC154" s="12"/>
      <c r="AD154" s="12"/>
      <c r="AE154" s="12"/>
      <c r="AT154" s="220" t="s">
        <v>137</v>
      </c>
      <c r="AU154" s="220" t="s">
        <v>72</v>
      </c>
      <c r="AV154" s="12" t="s">
        <v>135</v>
      </c>
      <c r="AW154" s="12" t="s">
        <v>33</v>
      </c>
      <c r="AX154" s="12" t="s">
        <v>80</v>
      </c>
      <c r="AY154" s="220" t="s">
        <v>136</v>
      </c>
    </row>
    <row r="155" s="2" customFormat="1" ht="16.5" customHeight="1">
      <c r="A155" s="37"/>
      <c r="B155" s="38"/>
      <c r="C155" s="221" t="s">
        <v>263</v>
      </c>
      <c r="D155" s="221" t="s">
        <v>272</v>
      </c>
      <c r="E155" s="222" t="s">
        <v>277</v>
      </c>
      <c r="F155" s="223" t="s">
        <v>278</v>
      </c>
      <c r="G155" s="224" t="s">
        <v>149</v>
      </c>
      <c r="H155" s="225">
        <v>54.113</v>
      </c>
      <c r="I155" s="226"/>
      <c r="J155" s="227">
        <f>ROUND(I155*H155,2)</f>
        <v>0</v>
      </c>
      <c r="K155" s="223" t="s">
        <v>134</v>
      </c>
      <c r="L155" s="228"/>
      <c r="M155" s="229" t="s">
        <v>19</v>
      </c>
      <c r="N155" s="230" t="s">
        <v>43</v>
      </c>
      <c r="O155" s="83"/>
      <c r="P155" s="184">
        <f>O155*H155</f>
        <v>0</v>
      </c>
      <c r="Q155" s="184">
        <v>0</v>
      </c>
      <c r="R155" s="184">
        <f>Q155*H155</f>
        <v>0</v>
      </c>
      <c r="S155" s="184">
        <v>0</v>
      </c>
      <c r="T155" s="185">
        <f>S155*H155</f>
        <v>0</v>
      </c>
      <c r="U155" s="37"/>
      <c r="V155" s="37"/>
      <c r="W155" s="37"/>
      <c r="X155" s="37"/>
      <c r="Y155" s="37"/>
      <c r="Z155" s="37"/>
      <c r="AA155" s="37"/>
      <c r="AB155" s="37"/>
      <c r="AC155" s="37"/>
      <c r="AD155" s="37"/>
      <c r="AE155" s="37"/>
      <c r="AR155" s="186" t="s">
        <v>174</v>
      </c>
      <c r="AT155" s="186" t="s">
        <v>272</v>
      </c>
      <c r="AU155" s="186" t="s">
        <v>72</v>
      </c>
      <c r="AY155" s="16" t="s">
        <v>136</v>
      </c>
      <c r="BE155" s="187">
        <f>IF(N155="základní",J155,0)</f>
        <v>0</v>
      </c>
      <c r="BF155" s="187">
        <f>IF(N155="snížená",J155,0)</f>
        <v>0</v>
      </c>
      <c r="BG155" s="187">
        <f>IF(N155="zákl. přenesená",J155,0)</f>
        <v>0</v>
      </c>
      <c r="BH155" s="187">
        <f>IF(N155="sníž. přenesená",J155,0)</f>
        <v>0</v>
      </c>
      <c r="BI155" s="187">
        <f>IF(N155="nulová",J155,0)</f>
        <v>0</v>
      </c>
      <c r="BJ155" s="16" t="s">
        <v>80</v>
      </c>
      <c r="BK155" s="187">
        <f>ROUND(I155*H155,2)</f>
        <v>0</v>
      </c>
      <c r="BL155" s="16" t="s">
        <v>135</v>
      </c>
      <c r="BM155" s="186" t="s">
        <v>266</v>
      </c>
    </row>
    <row r="156" s="11" customFormat="1">
      <c r="A156" s="11"/>
      <c r="B156" s="199"/>
      <c r="C156" s="200"/>
      <c r="D156" s="190" t="s">
        <v>137</v>
      </c>
      <c r="E156" s="201" t="s">
        <v>19</v>
      </c>
      <c r="F156" s="202" t="s">
        <v>1014</v>
      </c>
      <c r="G156" s="200"/>
      <c r="H156" s="203">
        <v>54.113</v>
      </c>
      <c r="I156" s="204"/>
      <c r="J156" s="200"/>
      <c r="K156" s="200"/>
      <c r="L156" s="205"/>
      <c r="M156" s="206"/>
      <c r="N156" s="207"/>
      <c r="O156" s="207"/>
      <c r="P156" s="207"/>
      <c r="Q156" s="207"/>
      <c r="R156" s="207"/>
      <c r="S156" s="207"/>
      <c r="T156" s="208"/>
      <c r="U156" s="11"/>
      <c r="V156" s="11"/>
      <c r="W156" s="11"/>
      <c r="X156" s="11"/>
      <c r="Y156" s="11"/>
      <c r="Z156" s="11"/>
      <c r="AA156" s="11"/>
      <c r="AB156" s="11"/>
      <c r="AC156" s="11"/>
      <c r="AD156" s="11"/>
      <c r="AE156" s="11"/>
      <c r="AT156" s="209" t="s">
        <v>137</v>
      </c>
      <c r="AU156" s="209" t="s">
        <v>72</v>
      </c>
      <c r="AV156" s="11" t="s">
        <v>82</v>
      </c>
      <c r="AW156" s="11" t="s">
        <v>33</v>
      </c>
      <c r="AX156" s="11" t="s">
        <v>72</v>
      </c>
      <c r="AY156" s="209" t="s">
        <v>136</v>
      </c>
    </row>
    <row r="157" s="12" customFormat="1">
      <c r="A157" s="12"/>
      <c r="B157" s="210"/>
      <c r="C157" s="211"/>
      <c r="D157" s="190" t="s">
        <v>137</v>
      </c>
      <c r="E157" s="212" t="s">
        <v>19</v>
      </c>
      <c r="F157" s="213" t="s">
        <v>140</v>
      </c>
      <c r="G157" s="211"/>
      <c r="H157" s="214">
        <v>54.113</v>
      </c>
      <c r="I157" s="215"/>
      <c r="J157" s="211"/>
      <c r="K157" s="211"/>
      <c r="L157" s="216"/>
      <c r="M157" s="217"/>
      <c r="N157" s="218"/>
      <c r="O157" s="218"/>
      <c r="P157" s="218"/>
      <c r="Q157" s="218"/>
      <c r="R157" s="218"/>
      <c r="S157" s="218"/>
      <c r="T157" s="219"/>
      <c r="U157" s="12"/>
      <c r="V157" s="12"/>
      <c r="W157" s="12"/>
      <c r="X157" s="12"/>
      <c r="Y157" s="12"/>
      <c r="Z157" s="12"/>
      <c r="AA157" s="12"/>
      <c r="AB157" s="12"/>
      <c r="AC157" s="12"/>
      <c r="AD157" s="12"/>
      <c r="AE157" s="12"/>
      <c r="AT157" s="220" t="s">
        <v>137</v>
      </c>
      <c r="AU157" s="220" t="s">
        <v>72</v>
      </c>
      <c r="AV157" s="12" t="s">
        <v>135</v>
      </c>
      <c r="AW157" s="12" t="s">
        <v>33</v>
      </c>
      <c r="AX157" s="12" t="s">
        <v>80</v>
      </c>
      <c r="AY157" s="220" t="s">
        <v>136</v>
      </c>
    </row>
    <row r="158" s="2" customFormat="1" ht="33" customHeight="1">
      <c r="A158" s="37"/>
      <c r="B158" s="38"/>
      <c r="C158" s="175" t="s">
        <v>200</v>
      </c>
      <c r="D158" s="175" t="s">
        <v>130</v>
      </c>
      <c r="E158" s="176" t="s">
        <v>282</v>
      </c>
      <c r="F158" s="177" t="s">
        <v>283</v>
      </c>
      <c r="G158" s="178" t="s">
        <v>149</v>
      </c>
      <c r="H158" s="179">
        <v>664.57600000000002</v>
      </c>
      <c r="I158" s="180"/>
      <c r="J158" s="181">
        <f>ROUND(I158*H158,2)</f>
        <v>0</v>
      </c>
      <c r="K158" s="177" t="s">
        <v>134</v>
      </c>
      <c r="L158" s="43"/>
      <c r="M158" s="182" t="s">
        <v>19</v>
      </c>
      <c r="N158" s="183" t="s">
        <v>43</v>
      </c>
      <c r="O158" s="83"/>
      <c r="P158" s="184">
        <f>O158*H158</f>
        <v>0</v>
      </c>
      <c r="Q158" s="184">
        <v>0</v>
      </c>
      <c r="R158" s="184">
        <f>Q158*H158</f>
        <v>0</v>
      </c>
      <c r="S158" s="184">
        <v>0</v>
      </c>
      <c r="T158" s="185">
        <f>S158*H158</f>
        <v>0</v>
      </c>
      <c r="U158" s="37"/>
      <c r="V158" s="37"/>
      <c r="W158" s="37"/>
      <c r="X158" s="37"/>
      <c r="Y158" s="37"/>
      <c r="Z158" s="37"/>
      <c r="AA158" s="37"/>
      <c r="AB158" s="37"/>
      <c r="AC158" s="37"/>
      <c r="AD158" s="37"/>
      <c r="AE158" s="37"/>
      <c r="AR158" s="186" t="s">
        <v>135</v>
      </c>
      <c r="AT158" s="186" t="s">
        <v>130</v>
      </c>
      <c r="AU158" s="186" t="s">
        <v>72</v>
      </c>
      <c r="AY158" s="16" t="s">
        <v>136</v>
      </c>
      <c r="BE158" s="187">
        <f>IF(N158="základní",J158,0)</f>
        <v>0</v>
      </c>
      <c r="BF158" s="187">
        <f>IF(N158="snížená",J158,0)</f>
        <v>0</v>
      </c>
      <c r="BG158" s="187">
        <f>IF(N158="zákl. přenesená",J158,0)</f>
        <v>0</v>
      </c>
      <c r="BH158" s="187">
        <f>IF(N158="sníž. přenesená",J158,0)</f>
        <v>0</v>
      </c>
      <c r="BI158" s="187">
        <f>IF(N158="nulová",J158,0)</f>
        <v>0</v>
      </c>
      <c r="BJ158" s="16" t="s">
        <v>80</v>
      </c>
      <c r="BK158" s="187">
        <f>ROUND(I158*H158,2)</f>
        <v>0</v>
      </c>
      <c r="BL158" s="16" t="s">
        <v>135</v>
      </c>
      <c r="BM158" s="186" t="s">
        <v>269</v>
      </c>
    </row>
    <row r="159" s="11" customFormat="1">
      <c r="A159" s="11"/>
      <c r="B159" s="199"/>
      <c r="C159" s="200"/>
      <c r="D159" s="190" t="s">
        <v>137</v>
      </c>
      <c r="E159" s="201" t="s">
        <v>19</v>
      </c>
      <c r="F159" s="202" t="s">
        <v>1015</v>
      </c>
      <c r="G159" s="200"/>
      <c r="H159" s="203">
        <v>664.57600000000002</v>
      </c>
      <c r="I159" s="204"/>
      <c r="J159" s="200"/>
      <c r="K159" s="200"/>
      <c r="L159" s="205"/>
      <c r="M159" s="206"/>
      <c r="N159" s="207"/>
      <c r="O159" s="207"/>
      <c r="P159" s="207"/>
      <c r="Q159" s="207"/>
      <c r="R159" s="207"/>
      <c r="S159" s="207"/>
      <c r="T159" s="208"/>
      <c r="U159" s="11"/>
      <c r="V159" s="11"/>
      <c r="W159" s="11"/>
      <c r="X159" s="11"/>
      <c r="Y159" s="11"/>
      <c r="Z159" s="11"/>
      <c r="AA159" s="11"/>
      <c r="AB159" s="11"/>
      <c r="AC159" s="11"/>
      <c r="AD159" s="11"/>
      <c r="AE159" s="11"/>
      <c r="AT159" s="209" t="s">
        <v>137</v>
      </c>
      <c r="AU159" s="209" t="s">
        <v>72</v>
      </c>
      <c r="AV159" s="11" t="s">
        <v>82</v>
      </c>
      <c r="AW159" s="11" t="s">
        <v>33</v>
      </c>
      <c r="AX159" s="11" t="s">
        <v>72</v>
      </c>
      <c r="AY159" s="209" t="s">
        <v>136</v>
      </c>
    </row>
    <row r="160" s="12" customFormat="1">
      <c r="A160" s="12"/>
      <c r="B160" s="210"/>
      <c r="C160" s="211"/>
      <c r="D160" s="190" t="s">
        <v>137</v>
      </c>
      <c r="E160" s="212" t="s">
        <v>19</v>
      </c>
      <c r="F160" s="213" t="s">
        <v>140</v>
      </c>
      <c r="G160" s="211"/>
      <c r="H160" s="214">
        <v>664.57600000000002</v>
      </c>
      <c r="I160" s="215"/>
      <c r="J160" s="211"/>
      <c r="K160" s="211"/>
      <c r="L160" s="216"/>
      <c r="M160" s="217"/>
      <c r="N160" s="218"/>
      <c r="O160" s="218"/>
      <c r="P160" s="218"/>
      <c r="Q160" s="218"/>
      <c r="R160" s="218"/>
      <c r="S160" s="218"/>
      <c r="T160" s="219"/>
      <c r="U160" s="12"/>
      <c r="V160" s="12"/>
      <c r="W160" s="12"/>
      <c r="X160" s="12"/>
      <c r="Y160" s="12"/>
      <c r="Z160" s="12"/>
      <c r="AA160" s="12"/>
      <c r="AB160" s="12"/>
      <c r="AC160" s="12"/>
      <c r="AD160" s="12"/>
      <c r="AE160" s="12"/>
      <c r="AT160" s="220" t="s">
        <v>137</v>
      </c>
      <c r="AU160" s="220" t="s">
        <v>72</v>
      </c>
      <c r="AV160" s="12" t="s">
        <v>135</v>
      </c>
      <c r="AW160" s="12" t="s">
        <v>33</v>
      </c>
      <c r="AX160" s="12" t="s">
        <v>80</v>
      </c>
      <c r="AY160" s="220" t="s">
        <v>136</v>
      </c>
    </row>
    <row r="161" s="2" customFormat="1" ht="16.5" customHeight="1">
      <c r="A161" s="37"/>
      <c r="B161" s="38"/>
      <c r="C161" s="175" t="s">
        <v>271</v>
      </c>
      <c r="D161" s="175" t="s">
        <v>130</v>
      </c>
      <c r="E161" s="176" t="s">
        <v>288</v>
      </c>
      <c r="F161" s="177" t="s">
        <v>289</v>
      </c>
      <c r="G161" s="178" t="s">
        <v>149</v>
      </c>
      <c r="H161" s="179">
        <v>150.29400000000001</v>
      </c>
      <c r="I161" s="180"/>
      <c r="J161" s="181">
        <f>ROUND(I161*H161,2)</f>
        <v>0</v>
      </c>
      <c r="K161" s="177" t="s">
        <v>134</v>
      </c>
      <c r="L161" s="43"/>
      <c r="M161" s="182" t="s">
        <v>19</v>
      </c>
      <c r="N161" s="183" t="s">
        <v>43</v>
      </c>
      <c r="O161" s="83"/>
      <c r="P161" s="184">
        <f>O161*H161</f>
        <v>0</v>
      </c>
      <c r="Q161" s="184">
        <v>0</v>
      </c>
      <c r="R161" s="184">
        <f>Q161*H161</f>
        <v>0</v>
      </c>
      <c r="S161" s="184">
        <v>0</v>
      </c>
      <c r="T161" s="185">
        <f>S161*H161</f>
        <v>0</v>
      </c>
      <c r="U161" s="37"/>
      <c r="V161" s="37"/>
      <c r="W161" s="37"/>
      <c r="X161" s="37"/>
      <c r="Y161" s="37"/>
      <c r="Z161" s="37"/>
      <c r="AA161" s="37"/>
      <c r="AB161" s="37"/>
      <c r="AC161" s="37"/>
      <c r="AD161" s="37"/>
      <c r="AE161" s="37"/>
      <c r="AR161" s="186" t="s">
        <v>135</v>
      </c>
      <c r="AT161" s="186" t="s">
        <v>130</v>
      </c>
      <c r="AU161" s="186" t="s">
        <v>72</v>
      </c>
      <c r="AY161" s="16" t="s">
        <v>136</v>
      </c>
      <c r="BE161" s="187">
        <f>IF(N161="základní",J161,0)</f>
        <v>0</v>
      </c>
      <c r="BF161" s="187">
        <f>IF(N161="snížená",J161,0)</f>
        <v>0</v>
      </c>
      <c r="BG161" s="187">
        <f>IF(N161="zákl. přenesená",J161,0)</f>
        <v>0</v>
      </c>
      <c r="BH161" s="187">
        <f>IF(N161="sníž. přenesená",J161,0)</f>
        <v>0</v>
      </c>
      <c r="BI161" s="187">
        <f>IF(N161="nulová",J161,0)</f>
        <v>0</v>
      </c>
      <c r="BJ161" s="16" t="s">
        <v>80</v>
      </c>
      <c r="BK161" s="187">
        <f>ROUND(I161*H161,2)</f>
        <v>0</v>
      </c>
      <c r="BL161" s="16" t="s">
        <v>135</v>
      </c>
      <c r="BM161" s="186" t="s">
        <v>275</v>
      </c>
    </row>
    <row r="162" s="11" customFormat="1">
      <c r="A162" s="11"/>
      <c r="B162" s="199"/>
      <c r="C162" s="200"/>
      <c r="D162" s="190" t="s">
        <v>137</v>
      </c>
      <c r="E162" s="201" t="s">
        <v>19</v>
      </c>
      <c r="F162" s="202" t="s">
        <v>1016</v>
      </c>
      <c r="G162" s="200"/>
      <c r="H162" s="203">
        <v>29.52</v>
      </c>
      <c r="I162" s="204"/>
      <c r="J162" s="200"/>
      <c r="K162" s="200"/>
      <c r="L162" s="205"/>
      <c r="M162" s="206"/>
      <c r="N162" s="207"/>
      <c r="O162" s="207"/>
      <c r="P162" s="207"/>
      <c r="Q162" s="207"/>
      <c r="R162" s="207"/>
      <c r="S162" s="207"/>
      <c r="T162" s="208"/>
      <c r="U162" s="11"/>
      <c r="V162" s="11"/>
      <c r="W162" s="11"/>
      <c r="X162" s="11"/>
      <c r="Y162" s="11"/>
      <c r="Z162" s="11"/>
      <c r="AA162" s="11"/>
      <c r="AB162" s="11"/>
      <c r="AC162" s="11"/>
      <c r="AD162" s="11"/>
      <c r="AE162" s="11"/>
      <c r="AT162" s="209" t="s">
        <v>137</v>
      </c>
      <c r="AU162" s="209" t="s">
        <v>72</v>
      </c>
      <c r="AV162" s="11" t="s">
        <v>82</v>
      </c>
      <c r="AW162" s="11" t="s">
        <v>33</v>
      </c>
      <c r="AX162" s="11" t="s">
        <v>72</v>
      </c>
      <c r="AY162" s="209" t="s">
        <v>136</v>
      </c>
    </row>
    <row r="163" s="11" customFormat="1">
      <c r="A163" s="11"/>
      <c r="B163" s="199"/>
      <c r="C163" s="200"/>
      <c r="D163" s="190" t="s">
        <v>137</v>
      </c>
      <c r="E163" s="201" t="s">
        <v>19</v>
      </c>
      <c r="F163" s="202" t="s">
        <v>1017</v>
      </c>
      <c r="G163" s="200"/>
      <c r="H163" s="203">
        <v>120.774</v>
      </c>
      <c r="I163" s="204"/>
      <c r="J163" s="200"/>
      <c r="K163" s="200"/>
      <c r="L163" s="205"/>
      <c r="M163" s="206"/>
      <c r="N163" s="207"/>
      <c r="O163" s="207"/>
      <c r="P163" s="207"/>
      <c r="Q163" s="207"/>
      <c r="R163" s="207"/>
      <c r="S163" s="207"/>
      <c r="T163" s="208"/>
      <c r="U163" s="11"/>
      <c r="V163" s="11"/>
      <c r="W163" s="11"/>
      <c r="X163" s="11"/>
      <c r="Y163" s="11"/>
      <c r="Z163" s="11"/>
      <c r="AA163" s="11"/>
      <c r="AB163" s="11"/>
      <c r="AC163" s="11"/>
      <c r="AD163" s="11"/>
      <c r="AE163" s="11"/>
      <c r="AT163" s="209" t="s">
        <v>137</v>
      </c>
      <c r="AU163" s="209" t="s">
        <v>72</v>
      </c>
      <c r="AV163" s="11" t="s">
        <v>82</v>
      </c>
      <c r="AW163" s="11" t="s">
        <v>33</v>
      </c>
      <c r="AX163" s="11" t="s">
        <v>72</v>
      </c>
      <c r="AY163" s="209" t="s">
        <v>136</v>
      </c>
    </row>
    <row r="164" s="12" customFormat="1">
      <c r="A164" s="12"/>
      <c r="B164" s="210"/>
      <c r="C164" s="211"/>
      <c r="D164" s="190" t="s">
        <v>137</v>
      </c>
      <c r="E164" s="212" t="s">
        <v>19</v>
      </c>
      <c r="F164" s="213" t="s">
        <v>140</v>
      </c>
      <c r="G164" s="211"/>
      <c r="H164" s="214">
        <v>150.29400000000001</v>
      </c>
      <c r="I164" s="215"/>
      <c r="J164" s="211"/>
      <c r="K164" s="211"/>
      <c r="L164" s="216"/>
      <c r="M164" s="217"/>
      <c r="N164" s="218"/>
      <c r="O164" s="218"/>
      <c r="P164" s="218"/>
      <c r="Q164" s="218"/>
      <c r="R164" s="218"/>
      <c r="S164" s="218"/>
      <c r="T164" s="219"/>
      <c r="U164" s="12"/>
      <c r="V164" s="12"/>
      <c r="W164" s="12"/>
      <c r="X164" s="12"/>
      <c r="Y164" s="12"/>
      <c r="Z164" s="12"/>
      <c r="AA164" s="12"/>
      <c r="AB164" s="12"/>
      <c r="AC164" s="12"/>
      <c r="AD164" s="12"/>
      <c r="AE164" s="12"/>
      <c r="AT164" s="220" t="s">
        <v>137</v>
      </c>
      <c r="AU164" s="220" t="s">
        <v>72</v>
      </c>
      <c r="AV164" s="12" t="s">
        <v>135</v>
      </c>
      <c r="AW164" s="12" t="s">
        <v>33</v>
      </c>
      <c r="AX164" s="12" t="s">
        <v>80</v>
      </c>
      <c r="AY164" s="220" t="s">
        <v>136</v>
      </c>
    </row>
    <row r="165" s="2" customFormat="1" ht="37.8" customHeight="1">
      <c r="A165" s="37"/>
      <c r="B165" s="38"/>
      <c r="C165" s="175" t="s">
        <v>206</v>
      </c>
      <c r="D165" s="175" t="s">
        <v>130</v>
      </c>
      <c r="E165" s="176" t="s">
        <v>293</v>
      </c>
      <c r="F165" s="177" t="s">
        <v>294</v>
      </c>
      <c r="G165" s="178" t="s">
        <v>149</v>
      </c>
      <c r="H165" s="179">
        <v>150.29400000000001</v>
      </c>
      <c r="I165" s="180"/>
      <c r="J165" s="181">
        <f>ROUND(I165*H165,2)</f>
        <v>0</v>
      </c>
      <c r="K165" s="177" t="s">
        <v>134</v>
      </c>
      <c r="L165" s="43"/>
      <c r="M165" s="182" t="s">
        <v>19</v>
      </c>
      <c r="N165" s="183" t="s">
        <v>43</v>
      </c>
      <c r="O165" s="83"/>
      <c r="P165" s="184">
        <f>O165*H165</f>
        <v>0</v>
      </c>
      <c r="Q165" s="184">
        <v>0</v>
      </c>
      <c r="R165" s="184">
        <f>Q165*H165</f>
        <v>0</v>
      </c>
      <c r="S165" s="184">
        <v>0</v>
      </c>
      <c r="T165" s="185">
        <f>S165*H165</f>
        <v>0</v>
      </c>
      <c r="U165" s="37"/>
      <c r="V165" s="37"/>
      <c r="W165" s="37"/>
      <c r="X165" s="37"/>
      <c r="Y165" s="37"/>
      <c r="Z165" s="37"/>
      <c r="AA165" s="37"/>
      <c r="AB165" s="37"/>
      <c r="AC165" s="37"/>
      <c r="AD165" s="37"/>
      <c r="AE165" s="37"/>
      <c r="AR165" s="186" t="s">
        <v>135</v>
      </c>
      <c r="AT165" s="186" t="s">
        <v>130</v>
      </c>
      <c r="AU165" s="186" t="s">
        <v>72</v>
      </c>
      <c r="AY165" s="16" t="s">
        <v>136</v>
      </c>
      <c r="BE165" s="187">
        <f>IF(N165="základní",J165,0)</f>
        <v>0</v>
      </c>
      <c r="BF165" s="187">
        <f>IF(N165="snížená",J165,0)</f>
        <v>0</v>
      </c>
      <c r="BG165" s="187">
        <f>IF(N165="zákl. přenesená",J165,0)</f>
        <v>0</v>
      </c>
      <c r="BH165" s="187">
        <f>IF(N165="sníž. přenesená",J165,0)</f>
        <v>0</v>
      </c>
      <c r="BI165" s="187">
        <f>IF(N165="nulová",J165,0)</f>
        <v>0</v>
      </c>
      <c r="BJ165" s="16" t="s">
        <v>80</v>
      </c>
      <c r="BK165" s="187">
        <f>ROUND(I165*H165,2)</f>
        <v>0</v>
      </c>
      <c r="BL165" s="16" t="s">
        <v>135</v>
      </c>
      <c r="BM165" s="186" t="s">
        <v>279</v>
      </c>
    </row>
    <row r="166" s="11" customFormat="1">
      <c r="A166" s="11"/>
      <c r="B166" s="199"/>
      <c r="C166" s="200"/>
      <c r="D166" s="190" t="s">
        <v>137</v>
      </c>
      <c r="E166" s="201" t="s">
        <v>19</v>
      </c>
      <c r="F166" s="202" t="s">
        <v>1018</v>
      </c>
      <c r="G166" s="200"/>
      <c r="H166" s="203">
        <v>29.52</v>
      </c>
      <c r="I166" s="204"/>
      <c r="J166" s="200"/>
      <c r="K166" s="200"/>
      <c r="L166" s="205"/>
      <c r="M166" s="206"/>
      <c r="N166" s="207"/>
      <c r="O166" s="207"/>
      <c r="P166" s="207"/>
      <c r="Q166" s="207"/>
      <c r="R166" s="207"/>
      <c r="S166" s="207"/>
      <c r="T166" s="208"/>
      <c r="U166" s="11"/>
      <c r="V166" s="11"/>
      <c r="W166" s="11"/>
      <c r="X166" s="11"/>
      <c r="Y166" s="11"/>
      <c r="Z166" s="11"/>
      <c r="AA166" s="11"/>
      <c r="AB166" s="11"/>
      <c r="AC166" s="11"/>
      <c r="AD166" s="11"/>
      <c r="AE166" s="11"/>
      <c r="AT166" s="209" t="s">
        <v>137</v>
      </c>
      <c r="AU166" s="209" t="s">
        <v>72</v>
      </c>
      <c r="AV166" s="11" t="s">
        <v>82</v>
      </c>
      <c r="AW166" s="11" t="s">
        <v>33</v>
      </c>
      <c r="AX166" s="11" t="s">
        <v>72</v>
      </c>
      <c r="AY166" s="209" t="s">
        <v>136</v>
      </c>
    </row>
    <row r="167" s="11" customFormat="1">
      <c r="A167" s="11"/>
      <c r="B167" s="199"/>
      <c r="C167" s="200"/>
      <c r="D167" s="190" t="s">
        <v>137</v>
      </c>
      <c r="E167" s="201" t="s">
        <v>19</v>
      </c>
      <c r="F167" s="202" t="s">
        <v>1019</v>
      </c>
      <c r="G167" s="200"/>
      <c r="H167" s="203">
        <v>120.774</v>
      </c>
      <c r="I167" s="204"/>
      <c r="J167" s="200"/>
      <c r="K167" s="200"/>
      <c r="L167" s="205"/>
      <c r="M167" s="206"/>
      <c r="N167" s="207"/>
      <c r="O167" s="207"/>
      <c r="P167" s="207"/>
      <c r="Q167" s="207"/>
      <c r="R167" s="207"/>
      <c r="S167" s="207"/>
      <c r="T167" s="208"/>
      <c r="U167" s="11"/>
      <c r="V167" s="11"/>
      <c r="W167" s="11"/>
      <c r="X167" s="11"/>
      <c r="Y167" s="11"/>
      <c r="Z167" s="11"/>
      <c r="AA167" s="11"/>
      <c r="AB167" s="11"/>
      <c r="AC167" s="11"/>
      <c r="AD167" s="11"/>
      <c r="AE167" s="11"/>
      <c r="AT167" s="209" t="s">
        <v>137</v>
      </c>
      <c r="AU167" s="209" t="s">
        <v>72</v>
      </c>
      <c r="AV167" s="11" t="s">
        <v>82</v>
      </c>
      <c r="AW167" s="11" t="s">
        <v>33</v>
      </c>
      <c r="AX167" s="11" t="s">
        <v>72</v>
      </c>
      <c r="AY167" s="209" t="s">
        <v>136</v>
      </c>
    </row>
    <row r="168" s="12" customFormat="1">
      <c r="A168" s="12"/>
      <c r="B168" s="210"/>
      <c r="C168" s="211"/>
      <c r="D168" s="190" t="s">
        <v>137</v>
      </c>
      <c r="E168" s="212" t="s">
        <v>19</v>
      </c>
      <c r="F168" s="213" t="s">
        <v>140</v>
      </c>
      <c r="G168" s="211"/>
      <c r="H168" s="214">
        <v>150.29400000000001</v>
      </c>
      <c r="I168" s="215"/>
      <c r="J168" s="211"/>
      <c r="K168" s="211"/>
      <c r="L168" s="216"/>
      <c r="M168" s="217"/>
      <c r="N168" s="218"/>
      <c r="O168" s="218"/>
      <c r="P168" s="218"/>
      <c r="Q168" s="218"/>
      <c r="R168" s="218"/>
      <c r="S168" s="218"/>
      <c r="T168" s="219"/>
      <c r="U168" s="12"/>
      <c r="V168" s="12"/>
      <c r="W168" s="12"/>
      <c r="X168" s="12"/>
      <c r="Y168" s="12"/>
      <c r="Z168" s="12"/>
      <c r="AA168" s="12"/>
      <c r="AB168" s="12"/>
      <c r="AC168" s="12"/>
      <c r="AD168" s="12"/>
      <c r="AE168" s="12"/>
      <c r="AT168" s="220" t="s">
        <v>137</v>
      </c>
      <c r="AU168" s="220" t="s">
        <v>72</v>
      </c>
      <c r="AV168" s="12" t="s">
        <v>135</v>
      </c>
      <c r="AW168" s="12" t="s">
        <v>33</v>
      </c>
      <c r="AX168" s="12" t="s">
        <v>80</v>
      </c>
      <c r="AY168" s="220" t="s">
        <v>136</v>
      </c>
    </row>
    <row r="169" s="2" customFormat="1" ht="16.5" customHeight="1">
      <c r="A169" s="37"/>
      <c r="B169" s="38"/>
      <c r="C169" s="175" t="s">
        <v>281</v>
      </c>
      <c r="D169" s="175" t="s">
        <v>130</v>
      </c>
      <c r="E169" s="176" t="s">
        <v>307</v>
      </c>
      <c r="F169" s="177" t="s">
        <v>308</v>
      </c>
      <c r="G169" s="178" t="s">
        <v>149</v>
      </c>
      <c r="H169" s="179">
        <v>29.52</v>
      </c>
      <c r="I169" s="180"/>
      <c r="J169" s="181">
        <f>ROUND(I169*H169,2)</f>
        <v>0</v>
      </c>
      <c r="K169" s="177" t="s">
        <v>134</v>
      </c>
      <c r="L169" s="43"/>
      <c r="M169" s="182" t="s">
        <v>19</v>
      </c>
      <c r="N169" s="183" t="s">
        <v>43</v>
      </c>
      <c r="O169" s="83"/>
      <c r="P169" s="184">
        <f>O169*H169</f>
        <v>0</v>
      </c>
      <c r="Q169" s="184">
        <v>0</v>
      </c>
      <c r="R169" s="184">
        <f>Q169*H169</f>
        <v>0</v>
      </c>
      <c r="S169" s="184">
        <v>0</v>
      </c>
      <c r="T169" s="185">
        <f>S169*H169</f>
        <v>0</v>
      </c>
      <c r="U169" s="37"/>
      <c r="V169" s="37"/>
      <c r="W169" s="37"/>
      <c r="X169" s="37"/>
      <c r="Y169" s="37"/>
      <c r="Z169" s="37"/>
      <c r="AA169" s="37"/>
      <c r="AB169" s="37"/>
      <c r="AC169" s="37"/>
      <c r="AD169" s="37"/>
      <c r="AE169" s="37"/>
      <c r="AR169" s="186" t="s">
        <v>135</v>
      </c>
      <c r="AT169" s="186" t="s">
        <v>130</v>
      </c>
      <c r="AU169" s="186" t="s">
        <v>72</v>
      </c>
      <c r="AY169" s="16" t="s">
        <v>136</v>
      </c>
      <c r="BE169" s="187">
        <f>IF(N169="základní",J169,0)</f>
        <v>0</v>
      </c>
      <c r="BF169" s="187">
        <f>IF(N169="snížená",J169,0)</f>
        <v>0</v>
      </c>
      <c r="BG169" s="187">
        <f>IF(N169="zákl. přenesená",J169,0)</f>
        <v>0</v>
      </c>
      <c r="BH169" s="187">
        <f>IF(N169="sníž. přenesená",J169,0)</f>
        <v>0</v>
      </c>
      <c r="BI169" s="187">
        <f>IF(N169="nulová",J169,0)</f>
        <v>0</v>
      </c>
      <c r="BJ169" s="16" t="s">
        <v>80</v>
      </c>
      <c r="BK169" s="187">
        <f>ROUND(I169*H169,2)</f>
        <v>0</v>
      </c>
      <c r="BL169" s="16" t="s">
        <v>135</v>
      </c>
      <c r="BM169" s="186" t="s">
        <v>284</v>
      </c>
    </row>
    <row r="170" s="11" customFormat="1">
      <c r="A170" s="11"/>
      <c r="B170" s="199"/>
      <c r="C170" s="200"/>
      <c r="D170" s="190" t="s">
        <v>137</v>
      </c>
      <c r="E170" s="201" t="s">
        <v>19</v>
      </c>
      <c r="F170" s="202" t="s">
        <v>1020</v>
      </c>
      <c r="G170" s="200"/>
      <c r="H170" s="203">
        <v>29.52</v>
      </c>
      <c r="I170" s="204"/>
      <c r="J170" s="200"/>
      <c r="K170" s="200"/>
      <c r="L170" s="205"/>
      <c r="M170" s="206"/>
      <c r="N170" s="207"/>
      <c r="O170" s="207"/>
      <c r="P170" s="207"/>
      <c r="Q170" s="207"/>
      <c r="R170" s="207"/>
      <c r="S170" s="207"/>
      <c r="T170" s="208"/>
      <c r="U170" s="11"/>
      <c r="V170" s="11"/>
      <c r="W170" s="11"/>
      <c r="X170" s="11"/>
      <c r="Y170" s="11"/>
      <c r="Z170" s="11"/>
      <c r="AA170" s="11"/>
      <c r="AB170" s="11"/>
      <c r="AC170" s="11"/>
      <c r="AD170" s="11"/>
      <c r="AE170" s="11"/>
      <c r="AT170" s="209" t="s">
        <v>137</v>
      </c>
      <c r="AU170" s="209" t="s">
        <v>72</v>
      </c>
      <c r="AV170" s="11" t="s">
        <v>82</v>
      </c>
      <c r="AW170" s="11" t="s">
        <v>33</v>
      </c>
      <c r="AX170" s="11" t="s">
        <v>72</v>
      </c>
      <c r="AY170" s="209" t="s">
        <v>136</v>
      </c>
    </row>
    <row r="171" s="12" customFormat="1">
      <c r="A171" s="12"/>
      <c r="B171" s="210"/>
      <c r="C171" s="211"/>
      <c r="D171" s="190" t="s">
        <v>137</v>
      </c>
      <c r="E171" s="212" t="s">
        <v>19</v>
      </c>
      <c r="F171" s="213" t="s">
        <v>140</v>
      </c>
      <c r="G171" s="211"/>
      <c r="H171" s="214">
        <v>29.52</v>
      </c>
      <c r="I171" s="215"/>
      <c r="J171" s="211"/>
      <c r="K171" s="211"/>
      <c r="L171" s="216"/>
      <c r="M171" s="217"/>
      <c r="N171" s="218"/>
      <c r="O171" s="218"/>
      <c r="P171" s="218"/>
      <c r="Q171" s="218"/>
      <c r="R171" s="218"/>
      <c r="S171" s="218"/>
      <c r="T171" s="219"/>
      <c r="U171" s="12"/>
      <c r="V171" s="12"/>
      <c r="W171" s="12"/>
      <c r="X171" s="12"/>
      <c r="Y171" s="12"/>
      <c r="Z171" s="12"/>
      <c r="AA171" s="12"/>
      <c r="AB171" s="12"/>
      <c r="AC171" s="12"/>
      <c r="AD171" s="12"/>
      <c r="AE171" s="12"/>
      <c r="AT171" s="220" t="s">
        <v>137</v>
      </c>
      <c r="AU171" s="220" t="s">
        <v>72</v>
      </c>
      <c r="AV171" s="12" t="s">
        <v>135</v>
      </c>
      <c r="AW171" s="12" t="s">
        <v>33</v>
      </c>
      <c r="AX171" s="12" t="s">
        <v>80</v>
      </c>
      <c r="AY171" s="220" t="s">
        <v>136</v>
      </c>
    </row>
    <row r="172" s="2" customFormat="1" ht="16.5" customHeight="1">
      <c r="A172" s="37"/>
      <c r="B172" s="38"/>
      <c r="C172" s="175" t="s">
        <v>287</v>
      </c>
      <c r="D172" s="175" t="s">
        <v>130</v>
      </c>
      <c r="E172" s="176" t="s">
        <v>204</v>
      </c>
      <c r="F172" s="177" t="s">
        <v>205</v>
      </c>
      <c r="G172" s="178" t="s">
        <v>149</v>
      </c>
      <c r="H172" s="179">
        <v>0.187</v>
      </c>
      <c r="I172" s="180"/>
      <c r="J172" s="181">
        <f>ROUND(I172*H172,2)</f>
        <v>0</v>
      </c>
      <c r="K172" s="177" t="s">
        <v>134</v>
      </c>
      <c r="L172" s="43"/>
      <c r="M172" s="182" t="s">
        <v>19</v>
      </c>
      <c r="N172" s="183" t="s">
        <v>43</v>
      </c>
      <c r="O172" s="83"/>
      <c r="P172" s="184">
        <f>O172*H172</f>
        <v>0</v>
      </c>
      <c r="Q172" s="184">
        <v>0</v>
      </c>
      <c r="R172" s="184">
        <f>Q172*H172</f>
        <v>0</v>
      </c>
      <c r="S172" s="184">
        <v>0</v>
      </c>
      <c r="T172" s="185">
        <f>S172*H172</f>
        <v>0</v>
      </c>
      <c r="U172" s="37"/>
      <c r="V172" s="37"/>
      <c r="W172" s="37"/>
      <c r="X172" s="37"/>
      <c r="Y172" s="37"/>
      <c r="Z172" s="37"/>
      <c r="AA172" s="37"/>
      <c r="AB172" s="37"/>
      <c r="AC172" s="37"/>
      <c r="AD172" s="37"/>
      <c r="AE172" s="37"/>
      <c r="AR172" s="186" t="s">
        <v>135</v>
      </c>
      <c r="AT172" s="186" t="s">
        <v>130</v>
      </c>
      <c r="AU172" s="186" t="s">
        <v>72</v>
      </c>
      <c r="AY172" s="16" t="s">
        <v>136</v>
      </c>
      <c r="BE172" s="187">
        <f>IF(N172="základní",J172,0)</f>
        <v>0</v>
      </c>
      <c r="BF172" s="187">
        <f>IF(N172="snížená",J172,0)</f>
        <v>0</v>
      </c>
      <c r="BG172" s="187">
        <f>IF(N172="zákl. přenesená",J172,0)</f>
        <v>0</v>
      </c>
      <c r="BH172" s="187">
        <f>IF(N172="sníž. přenesená",J172,0)</f>
        <v>0</v>
      </c>
      <c r="BI172" s="187">
        <f>IF(N172="nulová",J172,0)</f>
        <v>0</v>
      </c>
      <c r="BJ172" s="16" t="s">
        <v>80</v>
      </c>
      <c r="BK172" s="187">
        <f>ROUND(I172*H172,2)</f>
        <v>0</v>
      </c>
      <c r="BL172" s="16" t="s">
        <v>135</v>
      </c>
      <c r="BM172" s="186" t="s">
        <v>290</v>
      </c>
    </row>
    <row r="173" s="11" customFormat="1">
      <c r="A173" s="11"/>
      <c r="B173" s="199"/>
      <c r="C173" s="200"/>
      <c r="D173" s="190" t="s">
        <v>137</v>
      </c>
      <c r="E173" s="201" t="s">
        <v>19</v>
      </c>
      <c r="F173" s="202" t="s">
        <v>1021</v>
      </c>
      <c r="G173" s="200"/>
      <c r="H173" s="203">
        <v>0.187</v>
      </c>
      <c r="I173" s="204"/>
      <c r="J173" s="200"/>
      <c r="K173" s="200"/>
      <c r="L173" s="205"/>
      <c r="M173" s="206"/>
      <c r="N173" s="207"/>
      <c r="O173" s="207"/>
      <c r="P173" s="207"/>
      <c r="Q173" s="207"/>
      <c r="R173" s="207"/>
      <c r="S173" s="207"/>
      <c r="T173" s="208"/>
      <c r="U173" s="11"/>
      <c r="V173" s="11"/>
      <c r="W173" s="11"/>
      <c r="X173" s="11"/>
      <c r="Y173" s="11"/>
      <c r="Z173" s="11"/>
      <c r="AA173" s="11"/>
      <c r="AB173" s="11"/>
      <c r="AC173" s="11"/>
      <c r="AD173" s="11"/>
      <c r="AE173" s="11"/>
      <c r="AT173" s="209" t="s">
        <v>137</v>
      </c>
      <c r="AU173" s="209" t="s">
        <v>72</v>
      </c>
      <c r="AV173" s="11" t="s">
        <v>82</v>
      </c>
      <c r="AW173" s="11" t="s">
        <v>33</v>
      </c>
      <c r="AX173" s="11" t="s">
        <v>72</v>
      </c>
      <c r="AY173" s="209" t="s">
        <v>136</v>
      </c>
    </row>
    <row r="174" s="12" customFormat="1">
      <c r="A174" s="12"/>
      <c r="B174" s="210"/>
      <c r="C174" s="211"/>
      <c r="D174" s="190" t="s">
        <v>137</v>
      </c>
      <c r="E174" s="212" t="s">
        <v>19</v>
      </c>
      <c r="F174" s="213" t="s">
        <v>140</v>
      </c>
      <c r="G174" s="211"/>
      <c r="H174" s="214">
        <v>0.187</v>
      </c>
      <c r="I174" s="215"/>
      <c r="J174" s="211"/>
      <c r="K174" s="211"/>
      <c r="L174" s="216"/>
      <c r="M174" s="217"/>
      <c r="N174" s="218"/>
      <c r="O174" s="218"/>
      <c r="P174" s="218"/>
      <c r="Q174" s="218"/>
      <c r="R174" s="218"/>
      <c r="S174" s="218"/>
      <c r="T174" s="219"/>
      <c r="U174" s="12"/>
      <c r="V174" s="12"/>
      <c r="W174" s="12"/>
      <c r="X174" s="12"/>
      <c r="Y174" s="12"/>
      <c r="Z174" s="12"/>
      <c r="AA174" s="12"/>
      <c r="AB174" s="12"/>
      <c r="AC174" s="12"/>
      <c r="AD174" s="12"/>
      <c r="AE174" s="12"/>
      <c r="AT174" s="220" t="s">
        <v>137</v>
      </c>
      <c r="AU174" s="220" t="s">
        <v>72</v>
      </c>
      <c r="AV174" s="12" t="s">
        <v>135</v>
      </c>
      <c r="AW174" s="12" t="s">
        <v>33</v>
      </c>
      <c r="AX174" s="12" t="s">
        <v>80</v>
      </c>
      <c r="AY174" s="220" t="s">
        <v>136</v>
      </c>
    </row>
    <row r="175" s="2" customFormat="1" ht="37.8" customHeight="1">
      <c r="A175" s="37"/>
      <c r="B175" s="38"/>
      <c r="C175" s="175" t="s">
        <v>292</v>
      </c>
      <c r="D175" s="175" t="s">
        <v>130</v>
      </c>
      <c r="E175" s="176" t="s">
        <v>315</v>
      </c>
      <c r="F175" s="177" t="s">
        <v>316</v>
      </c>
      <c r="G175" s="178" t="s">
        <v>133</v>
      </c>
      <c r="H175" s="179">
        <v>1</v>
      </c>
      <c r="I175" s="180"/>
      <c r="J175" s="181">
        <f>ROUND(I175*H175,2)</f>
        <v>0</v>
      </c>
      <c r="K175" s="177" t="s">
        <v>134</v>
      </c>
      <c r="L175" s="43"/>
      <c r="M175" s="182" t="s">
        <v>19</v>
      </c>
      <c r="N175" s="183" t="s">
        <v>43</v>
      </c>
      <c r="O175" s="83"/>
      <c r="P175" s="184">
        <f>O175*H175</f>
        <v>0</v>
      </c>
      <c r="Q175" s="184">
        <v>0</v>
      </c>
      <c r="R175" s="184">
        <f>Q175*H175</f>
        <v>0</v>
      </c>
      <c r="S175" s="184">
        <v>0</v>
      </c>
      <c r="T175" s="185">
        <f>S175*H175</f>
        <v>0</v>
      </c>
      <c r="U175" s="37"/>
      <c r="V175" s="37"/>
      <c r="W175" s="37"/>
      <c r="X175" s="37"/>
      <c r="Y175" s="37"/>
      <c r="Z175" s="37"/>
      <c r="AA175" s="37"/>
      <c r="AB175" s="37"/>
      <c r="AC175" s="37"/>
      <c r="AD175" s="37"/>
      <c r="AE175" s="37"/>
      <c r="AR175" s="186" t="s">
        <v>135</v>
      </c>
      <c r="AT175" s="186" t="s">
        <v>130</v>
      </c>
      <c r="AU175" s="186" t="s">
        <v>72</v>
      </c>
      <c r="AY175" s="16" t="s">
        <v>136</v>
      </c>
      <c r="BE175" s="187">
        <f>IF(N175="základní",J175,0)</f>
        <v>0</v>
      </c>
      <c r="BF175" s="187">
        <f>IF(N175="snížená",J175,0)</f>
        <v>0</v>
      </c>
      <c r="BG175" s="187">
        <f>IF(N175="zákl. přenesená",J175,0)</f>
        <v>0</v>
      </c>
      <c r="BH175" s="187">
        <f>IF(N175="sníž. přenesená",J175,0)</f>
        <v>0</v>
      </c>
      <c r="BI175" s="187">
        <f>IF(N175="nulová",J175,0)</f>
        <v>0</v>
      </c>
      <c r="BJ175" s="16" t="s">
        <v>80</v>
      </c>
      <c r="BK175" s="187">
        <f>ROUND(I175*H175,2)</f>
        <v>0</v>
      </c>
      <c r="BL175" s="16" t="s">
        <v>135</v>
      </c>
      <c r="BM175" s="186" t="s">
        <v>295</v>
      </c>
    </row>
    <row r="176" s="11" customFormat="1">
      <c r="A176" s="11"/>
      <c r="B176" s="199"/>
      <c r="C176" s="200"/>
      <c r="D176" s="190" t="s">
        <v>137</v>
      </c>
      <c r="E176" s="201" t="s">
        <v>19</v>
      </c>
      <c r="F176" s="202" t="s">
        <v>618</v>
      </c>
      <c r="G176" s="200"/>
      <c r="H176" s="203">
        <v>1</v>
      </c>
      <c r="I176" s="204"/>
      <c r="J176" s="200"/>
      <c r="K176" s="200"/>
      <c r="L176" s="205"/>
      <c r="M176" s="206"/>
      <c r="N176" s="207"/>
      <c r="O176" s="207"/>
      <c r="P176" s="207"/>
      <c r="Q176" s="207"/>
      <c r="R176" s="207"/>
      <c r="S176" s="207"/>
      <c r="T176" s="208"/>
      <c r="U176" s="11"/>
      <c r="V176" s="11"/>
      <c r="W176" s="11"/>
      <c r="X176" s="11"/>
      <c r="Y176" s="11"/>
      <c r="Z176" s="11"/>
      <c r="AA176" s="11"/>
      <c r="AB176" s="11"/>
      <c r="AC176" s="11"/>
      <c r="AD176" s="11"/>
      <c r="AE176" s="11"/>
      <c r="AT176" s="209" t="s">
        <v>137</v>
      </c>
      <c r="AU176" s="209" t="s">
        <v>72</v>
      </c>
      <c r="AV176" s="11" t="s">
        <v>82</v>
      </c>
      <c r="AW176" s="11" t="s">
        <v>33</v>
      </c>
      <c r="AX176" s="11" t="s">
        <v>72</v>
      </c>
      <c r="AY176" s="209" t="s">
        <v>136</v>
      </c>
    </row>
    <row r="177" s="12" customFormat="1">
      <c r="A177" s="12"/>
      <c r="B177" s="210"/>
      <c r="C177" s="211"/>
      <c r="D177" s="190" t="s">
        <v>137</v>
      </c>
      <c r="E177" s="212" t="s">
        <v>19</v>
      </c>
      <c r="F177" s="213" t="s">
        <v>140</v>
      </c>
      <c r="G177" s="211"/>
      <c r="H177" s="214">
        <v>1</v>
      </c>
      <c r="I177" s="215"/>
      <c r="J177" s="211"/>
      <c r="K177" s="211"/>
      <c r="L177" s="216"/>
      <c r="M177" s="217"/>
      <c r="N177" s="218"/>
      <c r="O177" s="218"/>
      <c r="P177" s="218"/>
      <c r="Q177" s="218"/>
      <c r="R177" s="218"/>
      <c r="S177" s="218"/>
      <c r="T177" s="219"/>
      <c r="U177" s="12"/>
      <c r="V177" s="12"/>
      <c r="W177" s="12"/>
      <c r="X177" s="12"/>
      <c r="Y177" s="12"/>
      <c r="Z177" s="12"/>
      <c r="AA177" s="12"/>
      <c r="AB177" s="12"/>
      <c r="AC177" s="12"/>
      <c r="AD177" s="12"/>
      <c r="AE177" s="12"/>
      <c r="AT177" s="220" t="s">
        <v>137</v>
      </c>
      <c r="AU177" s="220" t="s">
        <v>72</v>
      </c>
      <c r="AV177" s="12" t="s">
        <v>135</v>
      </c>
      <c r="AW177" s="12" t="s">
        <v>33</v>
      </c>
      <c r="AX177" s="12" t="s">
        <v>80</v>
      </c>
      <c r="AY177" s="220" t="s">
        <v>136</v>
      </c>
    </row>
    <row r="178" s="2" customFormat="1" ht="16.5" customHeight="1">
      <c r="A178" s="37"/>
      <c r="B178" s="38"/>
      <c r="C178" s="175" t="s">
        <v>214</v>
      </c>
      <c r="D178" s="175" t="s">
        <v>130</v>
      </c>
      <c r="E178" s="176" t="s">
        <v>319</v>
      </c>
      <c r="F178" s="177" t="s">
        <v>320</v>
      </c>
      <c r="G178" s="178" t="s">
        <v>149</v>
      </c>
      <c r="H178" s="179">
        <v>0.187</v>
      </c>
      <c r="I178" s="180"/>
      <c r="J178" s="181">
        <f>ROUND(I178*H178,2)</f>
        <v>0</v>
      </c>
      <c r="K178" s="177" t="s">
        <v>134</v>
      </c>
      <c r="L178" s="43"/>
      <c r="M178" s="182" t="s">
        <v>19</v>
      </c>
      <c r="N178" s="183" t="s">
        <v>43</v>
      </c>
      <c r="O178" s="83"/>
      <c r="P178" s="184">
        <f>O178*H178</f>
        <v>0</v>
      </c>
      <c r="Q178" s="184">
        <v>0</v>
      </c>
      <c r="R178" s="184">
        <f>Q178*H178</f>
        <v>0</v>
      </c>
      <c r="S178" s="184">
        <v>0</v>
      </c>
      <c r="T178" s="185">
        <f>S178*H178</f>
        <v>0</v>
      </c>
      <c r="U178" s="37"/>
      <c r="V178" s="37"/>
      <c r="W178" s="37"/>
      <c r="X178" s="37"/>
      <c r="Y178" s="37"/>
      <c r="Z178" s="37"/>
      <c r="AA178" s="37"/>
      <c r="AB178" s="37"/>
      <c r="AC178" s="37"/>
      <c r="AD178" s="37"/>
      <c r="AE178" s="37"/>
      <c r="AR178" s="186" t="s">
        <v>135</v>
      </c>
      <c r="AT178" s="186" t="s">
        <v>130</v>
      </c>
      <c r="AU178" s="186" t="s">
        <v>72</v>
      </c>
      <c r="AY178" s="16" t="s">
        <v>136</v>
      </c>
      <c r="BE178" s="187">
        <f>IF(N178="základní",J178,0)</f>
        <v>0</v>
      </c>
      <c r="BF178" s="187">
        <f>IF(N178="snížená",J178,0)</f>
        <v>0</v>
      </c>
      <c r="BG178" s="187">
        <f>IF(N178="zákl. přenesená",J178,0)</f>
        <v>0</v>
      </c>
      <c r="BH178" s="187">
        <f>IF(N178="sníž. přenesená",J178,0)</f>
        <v>0</v>
      </c>
      <c r="BI178" s="187">
        <f>IF(N178="nulová",J178,0)</f>
        <v>0</v>
      </c>
      <c r="BJ178" s="16" t="s">
        <v>80</v>
      </c>
      <c r="BK178" s="187">
        <f>ROUND(I178*H178,2)</f>
        <v>0</v>
      </c>
      <c r="BL178" s="16" t="s">
        <v>135</v>
      </c>
      <c r="BM178" s="186" t="s">
        <v>298</v>
      </c>
    </row>
    <row r="179" s="11" customFormat="1">
      <c r="A179" s="11"/>
      <c r="B179" s="199"/>
      <c r="C179" s="200"/>
      <c r="D179" s="190" t="s">
        <v>137</v>
      </c>
      <c r="E179" s="201" t="s">
        <v>19</v>
      </c>
      <c r="F179" s="202" t="s">
        <v>1022</v>
      </c>
      <c r="G179" s="200"/>
      <c r="H179" s="203">
        <v>0.187</v>
      </c>
      <c r="I179" s="204"/>
      <c r="J179" s="200"/>
      <c r="K179" s="200"/>
      <c r="L179" s="205"/>
      <c r="M179" s="206"/>
      <c r="N179" s="207"/>
      <c r="O179" s="207"/>
      <c r="P179" s="207"/>
      <c r="Q179" s="207"/>
      <c r="R179" s="207"/>
      <c r="S179" s="207"/>
      <c r="T179" s="208"/>
      <c r="U179" s="11"/>
      <c r="V179" s="11"/>
      <c r="W179" s="11"/>
      <c r="X179" s="11"/>
      <c r="Y179" s="11"/>
      <c r="Z179" s="11"/>
      <c r="AA179" s="11"/>
      <c r="AB179" s="11"/>
      <c r="AC179" s="11"/>
      <c r="AD179" s="11"/>
      <c r="AE179" s="11"/>
      <c r="AT179" s="209" t="s">
        <v>137</v>
      </c>
      <c r="AU179" s="209" t="s">
        <v>72</v>
      </c>
      <c r="AV179" s="11" t="s">
        <v>82</v>
      </c>
      <c r="AW179" s="11" t="s">
        <v>33</v>
      </c>
      <c r="AX179" s="11" t="s">
        <v>72</v>
      </c>
      <c r="AY179" s="209" t="s">
        <v>136</v>
      </c>
    </row>
    <row r="180" s="12" customFormat="1">
      <c r="A180" s="12"/>
      <c r="B180" s="210"/>
      <c r="C180" s="211"/>
      <c r="D180" s="190" t="s">
        <v>137</v>
      </c>
      <c r="E180" s="212" t="s">
        <v>19</v>
      </c>
      <c r="F180" s="213" t="s">
        <v>140</v>
      </c>
      <c r="G180" s="211"/>
      <c r="H180" s="214">
        <v>0.187</v>
      </c>
      <c r="I180" s="215"/>
      <c r="J180" s="211"/>
      <c r="K180" s="211"/>
      <c r="L180" s="216"/>
      <c r="M180" s="217"/>
      <c r="N180" s="218"/>
      <c r="O180" s="218"/>
      <c r="P180" s="218"/>
      <c r="Q180" s="218"/>
      <c r="R180" s="218"/>
      <c r="S180" s="218"/>
      <c r="T180" s="219"/>
      <c r="U180" s="12"/>
      <c r="V180" s="12"/>
      <c r="W180" s="12"/>
      <c r="X180" s="12"/>
      <c r="Y180" s="12"/>
      <c r="Z180" s="12"/>
      <c r="AA180" s="12"/>
      <c r="AB180" s="12"/>
      <c r="AC180" s="12"/>
      <c r="AD180" s="12"/>
      <c r="AE180" s="12"/>
      <c r="AT180" s="220" t="s">
        <v>137</v>
      </c>
      <c r="AU180" s="220" t="s">
        <v>72</v>
      </c>
      <c r="AV180" s="12" t="s">
        <v>135</v>
      </c>
      <c r="AW180" s="12" t="s">
        <v>33</v>
      </c>
      <c r="AX180" s="12" t="s">
        <v>80</v>
      </c>
      <c r="AY180" s="220" t="s">
        <v>136</v>
      </c>
    </row>
    <row r="181" s="2" customFormat="1" ht="62.7" customHeight="1">
      <c r="A181" s="37"/>
      <c r="B181" s="38"/>
      <c r="C181" s="175" t="s">
        <v>300</v>
      </c>
      <c r="D181" s="175" t="s">
        <v>130</v>
      </c>
      <c r="E181" s="176" t="s">
        <v>391</v>
      </c>
      <c r="F181" s="177" t="s">
        <v>392</v>
      </c>
      <c r="G181" s="178" t="s">
        <v>149</v>
      </c>
      <c r="H181" s="179">
        <v>1.948</v>
      </c>
      <c r="I181" s="180"/>
      <c r="J181" s="181">
        <f>ROUND(I181*H181,2)</f>
        <v>0</v>
      </c>
      <c r="K181" s="177" t="s">
        <v>134</v>
      </c>
      <c r="L181" s="43"/>
      <c r="M181" s="182" t="s">
        <v>19</v>
      </c>
      <c r="N181" s="183" t="s">
        <v>43</v>
      </c>
      <c r="O181" s="83"/>
      <c r="P181" s="184">
        <f>O181*H181</f>
        <v>0</v>
      </c>
      <c r="Q181" s="184">
        <v>0</v>
      </c>
      <c r="R181" s="184">
        <f>Q181*H181</f>
        <v>0</v>
      </c>
      <c r="S181" s="184">
        <v>0</v>
      </c>
      <c r="T181" s="185">
        <f>S181*H181</f>
        <v>0</v>
      </c>
      <c r="U181" s="37"/>
      <c r="V181" s="37"/>
      <c r="W181" s="37"/>
      <c r="X181" s="37"/>
      <c r="Y181" s="37"/>
      <c r="Z181" s="37"/>
      <c r="AA181" s="37"/>
      <c r="AB181" s="37"/>
      <c r="AC181" s="37"/>
      <c r="AD181" s="37"/>
      <c r="AE181" s="37"/>
      <c r="AR181" s="186" t="s">
        <v>393</v>
      </c>
      <c r="AT181" s="186" t="s">
        <v>130</v>
      </c>
      <c r="AU181" s="186" t="s">
        <v>72</v>
      </c>
      <c r="AY181" s="16" t="s">
        <v>136</v>
      </c>
      <c r="BE181" s="187">
        <f>IF(N181="základní",J181,0)</f>
        <v>0</v>
      </c>
      <c r="BF181" s="187">
        <f>IF(N181="snížená",J181,0)</f>
        <v>0</v>
      </c>
      <c r="BG181" s="187">
        <f>IF(N181="zákl. přenesená",J181,0)</f>
        <v>0</v>
      </c>
      <c r="BH181" s="187">
        <f>IF(N181="sníž. přenesená",J181,0)</f>
        <v>0</v>
      </c>
      <c r="BI181" s="187">
        <f>IF(N181="nulová",J181,0)</f>
        <v>0</v>
      </c>
      <c r="BJ181" s="16" t="s">
        <v>80</v>
      </c>
      <c r="BK181" s="187">
        <f>ROUND(I181*H181,2)</f>
        <v>0</v>
      </c>
      <c r="BL181" s="16" t="s">
        <v>393</v>
      </c>
      <c r="BM181" s="186" t="s">
        <v>1023</v>
      </c>
    </row>
    <row r="182" s="11" customFormat="1">
      <c r="A182" s="11"/>
      <c r="B182" s="199"/>
      <c r="C182" s="200"/>
      <c r="D182" s="190" t="s">
        <v>137</v>
      </c>
      <c r="E182" s="201" t="s">
        <v>19</v>
      </c>
      <c r="F182" s="202" t="s">
        <v>1024</v>
      </c>
      <c r="G182" s="200"/>
      <c r="H182" s="203">
        <v>1.815</v>
      </c>
      <c r="I182" s="204"/>
      <c r="J182" s="200"/>
      <c r="K182" s="200"/>
      <c r="L182" s="205"/>
      <c r="M182" s="206"/>
      <c r="N182" s="207"/>
      <c r="O182" s="207"/>
      <c r="P182" s="207"/>
      <c r="Q182" s="207"/>
      <c r="R182" s="207"/>
      <c r="S182" s="207"/>
      <c r="T182" s="208"/>
      <c r="U182" s="11"/>
      <c r="V182" s="11"/>
      <c r="W182" s="11"/>
      <c r="X182" s="11"/>
      <c r="Y182" s="11"/>
      <c r="Z182" s="11"/>
      <c r="AA182" s="11"/>
      <c r="AB182" s="11"/>
      <c r="AC182" s="11"/>
      <c r="AD182" s="11"/>
      <c r="AE182" s="11"/>
      <c r="AT182" s="209" t="s">
        <v>137</v>
      </c>
      <c r="AU182" s="209" t="s">
        <v>72</v>
      </c>
      <c r="AV182" s="11" t="s">
        <v>82</v>
      </c>
      <c r="AW182" s="11" t="s">
        <v>33</v>
      </c>
      <c r="AX182" s="11" t="s">
        <v>72</v>
      </c>
      <c r="AY182" s="209" t="s">
        <v>136</v>
      </c>
    </row>
    <row r="183" s="11" customFormat="1">
      <c r="A183" s="11"/>
      <c r="B183" s="199"/>
      <c r="C183" s="200"/>
      <c r="D183" s="190" t="s">
        <v>137</v>
      </c>
      <c r="E183" s="201" t="s">
        <v>19</v>
      </c>
      <c r="F183" s="202" t="s">
        <v>1025</v>
      </c>
      <c r="G183" s="200"/>
      <c r="H183" s="203">
        <v>0.13300000000000001</v>
      </c>
      <c r="I183" s="204"/>
      <c r="J183" s="200"/>
      <c r="K183" s="200"/>
      <c r="L183" s="205"/>
      <c r="M183" s="206"/>
      <c r="N183" s="207"/>
      <c r="O183" s="207"/>
      <c r="P183" s="207"/>
      <c r="Q183" s="207"/>
      <c r="R183" s="207"/>
      <c r="S183" s="207"/>
      <c r="T183" s="208"/>
      <c r="U183" s="11"/>
      <c r="V183" s="11"/>
      <c r="W183" s="11"/>
      <c r="X183" s="11"/>
      <c r="Y183" s="11"/>
      <c r="Z183" s="11"/>
      <c r="AA183" s="11"/>
      <c r="AB183" s="11"/>
      <c r="AC183" s="11"/>
      <c r="AD183" s="11"/>
      <c r="AE183" s="11"/>
      <c r="AT183" s="209" t="s">
        <v>137</v>
      </c>
      <c r="AU183" s="209" t="s">
        <v>72</v>
      </c>
      <c r="AV183" s="11" t="s">
        <v>82</v>
      </c>
      <c r="AW183" s="11" t="s">
        <v>33</v>
      </c>
      <c r="AX183" s="11" t="s">
        <v>72</v>
      </c>
      <c r="AY183" s="209" t="s">
        <v>136</v>
      </c>
    </row>
    <row r="184" s="12" customFormat="1">
      <c r="A184" s="12"/>
      <c r="B184" s="210"/>
      <c r="C184" s="211"/>
      <c r="D184" s="190" t="s">
        <v>137</v>
      </c>
      <c r="E184" s="212" t="s">
        <v>19</v>
      </c>
      <c r="F184" s="213" t="s">
        <v>140</v>
      </c>
      <c r="G184" s="211"/>
      <c r="H184" s="214">
        <v>1.948</v>
      </c>
      <c r="I184" s="215"/>
      <c r="J184" s="211"/>
      <c r="K184" s="211"/>
      <c r="L184" s="216"/>
      <c r="M184" s="234"/>
      <c r="N184" s="235"/>
      <c r="O184" s="235"/>
      <c r="P184" s="235"/>
      <c r="Q184" s="235"/>
      <c r="R184" s="235"/>
      <c r="S184" s="235"/>
      <c r="T184" s="236"/>
      <c r="U184" s="12"/>
      <c r="V184" s="12"/>
      <c r="W184" s="12"/>
      <c r="X184" s="12"/>
      <c r="Y184" s="12"/>
      <c r="Z184" s="12"/>
      <c r="AA184" s="12"/>
      <c r="AB184" s="12"/>
      <c r="AC184" s="12"/>
      <c r="AD184" s="12"/>
      <c r="AE184" s="12"/>
      <c r="AT184" s="220" t="s">
        <v>137</v>
      </c>
      <c r="AU184" s="220" t="s">
        <v>72</v>
      </c>
      <c r="AV184" s="12" t="s">
        <v>135</v>
      </c>
      <c r="AW184" s="12" t="s">
        <v>33</v>
      </c>
      <c r="AX184" s="12" t="s">
        <v>80</v>
      </c>
      <c r="AY184" s="220" t="s">
        <v>136</v>
      </c>
    </row>
    <row r="185" s="2" customFormat="1" ht="6.96" customHeight="1">
      <c r="A185" s="37"/>
      <c r="B185" s="58"/>
      <c r="C185" s="59"/>
      <c r="D185" s="59"/>
      <c r="E185" s="59"/>
      <c r="F185" s="59"/>
      <c r="G185" s="59"/>
      <c r="H185" s="59"/>
      <c r="I185" s="59"/>
      <c r="J185" s="59"/>
      <c r="K185" s="59"/>
      <c r="L185" s="43"/>
      <c r="M185" s="37"/>
      <c r="O185" s="37"/>
      <c r="P185" s="37"/>
      <c r="Q185" s="37"/>
      <c r="R185" s="37"/>
      <c r="S185" s="37"/>
      <c r="T185" s="37"/>
      <c r="U185" s="37"/>
      <c r="V185" s="37"/>
      <c r="W185" s="37"/>
      <c r="X185" s="37"/>
      <c r="Y185" s="37"/>
      <c r="Z185" s="37"/>
      <c r="AA185" s="37"/>
      <c r="AB185" s="37"/>
      <c r="AC185" s="37"/>
      <c r="AD185" s="37"/>
      <c r="AE185" s="37"/>
    </row>
  </sheetData>
  <sheetProtection sheet="1" autoFilter="0" formatColumns="0" formatRows="0" objects="1" scenarios="1" spinCount="100000" saltValue="C+Xoa2RR5TxJt/h4G7cnUfCPma2AQC6sp0noBzWd7lU4wNfqCMl5yL7+o0AdrRAyL8dB4wdy1wXkR+OviTPuwQ==" hashValue="JdXXm+Sc/fS1vrT65cET8lH5Ih85QtEr9LLMW/DJeCAYozaJV3lNCKAA1qKsuJ9GPEEtdz31jQ174r8HTVJDAQ==" algorithmName="SHA-512" password="CC35"/>
  <autoFilter ref="C78:K184"/>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1026</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ROUND(J85,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ROUND((SUM(BE85:BE168)),  2)</f>
        <v>0</v>
      </c>
      <c r="G33" s="37"/>
      <c r="H33" s="37"/>
      <c r="I33" s="147">
        <v>0.20999999999999999</v>
      </c>
      <c r="J33" s="146">
        <f>ROUND(((SUM(BE85:BE168))*I33),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ROUND((SUM(BF85:BF168)),  2)</f>
        <v>0</v>
      </c>
      <c r="G34" s="37"/>
      <c r="H34" s="37"/>
      <c r="I34" s="147">
        <v>0.14999999999999999</v>
      </c>
      <c r="J34" s="146">
        <f>ROUND(((SUM(BF85:BF168))*I34),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ROUND((SUM(BG85:BG168)),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ROUND((SUM(BH85:BH168)),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ROUND((SUM(BI85:BI168)),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OBJ 1 - NEOCEŇOVAT - Materiál objednatele – dodávaný na místo stavby</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J85</f>
        <v>0</v>
      </c>
      <c r="K59" s="39"/>
      <c r="L59" s="133"/>
      <c r="S59" s="37"/>
      <c r="T59" s="37"/>
      <c r="U59" s="37"/>
      <c r="V59" s="37"/>
      <c r="W59" s="37"/>
      <c r="X59" s="37"/>
      <c r="Y59" s="37"/>
      <c r="Z59" s="37"/>
      <c r="AA59" s="37"/>
      <c r="AB59" s="37"/>
      <c r="AC59" s="37"/>
      <c r="AD59" s="37"/>
      <c r="AE59" s="37"/>
      <c r="AU59" s="16" t="s">
        <v>116</v>
      </c>
    </row>
    <row r="60" hidden="1" s="13" customFormat="1" ht="24.96" customHeight="1">
      <c r="A60" s="13"/>
      <c r="B60" s="237"/>
      <c r="C60" s="238"/>
      <c r="D60" s="239" t="s">
        <v>1027</v>
      </c>
      <c r="E60" s="240"/>
      <c r="F60" s="240"/>
      <c r="G60" s="240"/>
      <c r="H60" s="240"/>
      <c r="I60" s="240"/>
      <c r="J60" s="241">
        <f>J86</f>
        <v>0</v>
      </c>
      <c r="K60" s="238"/>
      <c r="L60" s="242"/>
      <c r="S60" s="13"/>
      <c r="T60" s="13"/>
      <c r="U60" s="13"/>
      <c r="V60" s="13"/>
      <c r="W60" s="13"/>
      <c r="X60" s="13"/>
      <c r="Y60" s="13"/>
      <c r="Z60" s="13"/>
      <c r="AA60" s="13"/>
      <c r="AB60" s="13"/>
      <c r="AC60" s="13"/>
      <c r="AD60" s="13"/>
      <c r="AE60" s="13"/>
    </row>
    <row r="61" hidden="1" s="13" customFormat="1" ht="24.96" customHeight="1">
      <c r="A61" s="13"/>
      <c r="B61" s="237"/>
      <c r="C61" s="238"/>
      <c r="D61" s="239" t="s">
        <v>1028</v>
      </c>
      <c r="E61" s="240"/>
      <c r="F61" s="240"/>
      <c r="G61" s="240"/>
      <c r="H61" s="240"/>
      <c r="I61" s="240"/>
      <c r="J61" s="241">
        <f>J91</f>
        <v>0</v>
      </c>
      <c r="K61" s="238"/>
      <c r="L61" s="242"/>
      <c r="S61" s="13"/>
      <c r="T61" s="13"/>
      <c r="U61" s="13"/>
      <c r="V61" s="13"/>
      <c r="W61" s="13"/>
      <c r="X61" s="13"/>
      <c r="Y61" s="13"/>
      <c r="Z61" s="13"/>
      <c r="AA61" s="13"/>
      <c r="AB61" s="13"/>
      <c r="AC61" s="13"/>
      <c r="AD61" s="13"/>
      <c r="AE61" s="13"/>
    </row>
    <row r="62" hidden="1" s="13" customFormat="1" ht="24.96" customHeight="1">
      <c r="A62" s="13"/>
      <c r="B62" s="237"/>
      <c r="C62" s="238"/>
      <c r="D62" s="239" t="s">
        <v>1029</v>
      </c>
      <c r="E62" s="240"/>
      <c r="F62" s="240"/>
      <c r="G62" s="240"/>
      <c r="H62" s="240"/>
      <c r="I62" s="240"/>
      <c r="J62" s="241">
        <f>J122</f>
        <v>0</v>
      </c>
      <c r="K62" s="238"/>
      <c r="L62" s="242"/>
      <c r="S62" s="13"/>
      <c r="T62" s="13"/>
      <c r="U62" s="13"/>
      <c r="V62" s="13"/>
      <c r="W62" s="13"/>
      <c r="X62" s="13"/>
      <c r="Y62" s="13"/>
      <c r="Z62" s="13"/>
      <c r="AA62" s="13"/>
      <c r="AB62" s="13"/>
      <c r="AC62" s="13"/>
      <c r="AD62" s="13"/>
      <c r="AE62" s="13"/>
    </row>
    <row r="63" hidden="1" s="13" customFormat="1" ht="24.96" customHeight="1">
      <c r="A63" s="13"/>
      <c r="B63" s="237"/>
      <c r="C63" s="238"/>
      <c r="D63" s="239" t="s">
        <v>1030</v>
      </c>
      <c r="E63" s="240"/>
      <c r="F63" s="240"/>
      <c r="G63" s="240"/>
      <c r="H63" s="240"/>
      <c r="I63" s="240"/>
      <c r="J63" s="241">
        <f>J135</f>
        <v>0</v>
      </c>
      <c r="K63" s="238"/>
      <c r="L63" s="242"/>
      <c r="S63" s="13"/>
      <c r="T63" s="13"/>
      <c r="U63" s="13"/>
      <c r="V63" s="13"/>
      <c r="W63" s="13"/>
      <c r="X63" s="13"/>
      <c r="Y63" s="13"/>
      <c r="Z63" s="13"/>
      <c r="AA63" s="13"/>
      <c r="AB63" s="13"/>
      <c r="AC63" s="13"/>
      <c r="AD63" s="13"/>
      <c r="AE63" s="13"/>
    </row>
    <row r="64" hidden="1" s="13" customFormat="1" ht="24.96" customHeight="1">
      <c r="A64" s="13"/>
      <c r="B64" s="237"/>
      <c r="C64" s="238"/>
      <c r="D64" s="239" t="s">
        <v>1031</v>
      </c>
      <c r="E64" s="240"/>
      <c r="F64" s="240"/>
      <c r="G64" s="240"/>
      <c r="H64" s="240"/>
      <c r="I64" s="240"/>
      <c r="J64" s="241">
        <f>J160</f>
        <v>0</v>
      </c>
      <c r="K64" s="238"/>
      <c r="L64" s="242"/>
      <c r="S64" s="13"/>
      <c r="T64" s="13"/>
      <c r="U64" s="13"/>
      <c r="V64" s="13"/>
      <c r="W64" s="13"/>
      <c r="X64" s="13"/>
      <c r="Y64" s="13"/>
      <c r="Z64" s="13"/>
      <c r="AA64" s="13"/>
      <c r="AB64" s="13"/>
      <c r="AC64" s="13"/>
      <c r="AD64" s="13"/>
      <c r="AE64" s="13"/>
    </row>
    <row r="65" hidden="1" s="13" customFormat="1" ht="24.96" customHeight="1">
      <c r="A65" s="13"/>
      <c r="B65" s="237"/>
      <c r="C65" s="238"/>
      <c r="D65" s="239" t="s">
        <v>1032</v>
      </c>
      <c r="E65" s="240"/>
      <c r="F65" s="240"/>
      <c r="G65" s="240"/>
      <c r="H65" s="240"/>
      <c r="I65" s="240"/>
      <c r="J65" s="241">
        <f>J166</f>
        <v>0</v>
      </c>
      <c r="K65" s="238"/>
      <c r="L65" s="242"/>
      <c r="S65" s="13"/>
      <c r="T65" s="13"/>
      <c r="U65" s="13"/>
      <c r="V65" s="13"/>
      <c r="W65" s="13"/>
      <c r="X65" s="13"/>
      <c r="Y65" s="13"/>
      <c r="Z65" s="13"/>
      <c r="AA65" s="13"/>
      <c r="AB65" s="13"/>
      <c r="AC65" s="13"/>
      <c r="AD65" s="13"/>
      <c r="AE65" s="13"/>
    </row>
    <row r="66" hidden="1" s="2" customFormat="1" ht="21.84" customHeight="1">
      <c r="A66" s="37"/>
      <c r="B66" s="38"/>
      <c r="C66" s="39"/>
      <c r="D66" s="39"/>
      <c r="E66" s="39"/>
      <c r="F66" s="39"/>
      <c r="G66" s="39"/>
      <c r="H66" s="39"/>
      <c r="I66" s="39"/>
      <c r="J66" s="39"/>
      <c r="K66" s="39"/>
      <c r="L66" s="133"/>
      <c r="S66" s="37"/>
      <c r="T66" s="37"/>
      <c r="U66" s="37"/>
      <c r="V66" s="37"/>
      <c r="W66" s="37"/>
      <c r="X66" s="37"/>
      <c r="Y66" s="37"/>
      <c r="Z66" s="37"/>
      <c r="AA66" s="37"/>
      <c r="AB66" s="37"/>
      <c r="AC66" s="37"/>
      <c r="AD66" s="37"/>
      <c r="AE66" s="37"/>
    </row>
    <row r="67" hidden="1" s="2" customFormat="1" ht="6.96" customHeight="1">
      <c r="A67" s="37"/>
      <c r="B67" s="58"/>
      <c r="C67" s="59"/>
      <c r="D67" s="59"/>
      <c r="E67" s="59"/>
      <c r="F67" s="59"/>
      <c r="G67" s="59"/>
      <c r="H67" s="59"/>
      <c r="I67" s="59"/>
      <c r="J67" s="59"/>
      <c r="K67" s="59"/>
      <c r="L67" s="133"/>
      <c r="S67" s="37"/>
      <c r="T67" s="37"/>
      <c r="U67" s="37"/>
      <c r="V67" s="37"/>
      <c r="W67" s="37"/>
      <c r="X67" s="37"/>
      <c r="Y67" s="37"/>
      <c r="Z67" s="37"/>
      <c r="AA67" s="37"/>
      <c r="AB67" s="37"/>
      <c r="AC67" s="37"/>
      <c r="AD67" s="37"/>
      <c r="AE67" s="37"/>
    </row>
    <row r="68" hidden="1"/>
    <row r="69" hidden="1"/>
    <row r="70" hidden="1"/>
    <row r="71" s="2" customFormat="1" ht="6.96" customHeight="1">
      <c r="A71" s="37"/>
      <c r="B71" s="60"/>
      <c r="C71" s="61"/>
      <c r="D71" s="61"/>
      <c r="E71" s="61"/>
      <c r="F71" s="61"/>
      <c r="G71" s="61"/>
      <c r="H71" s="61"/>
      <c r="I71" s="61"/>
      <c r="J71" s="61"/>
      <c r="K71" s="61"/>
      <c r="L71" s="133"/>
      <c r="S71" s="37"/>
      <c r="T71" s="37"/>
      <c r="U71" s="37"/>
      <c r="V71" s="37"/>
      <c r="W71" s="37"/>
      <c r="X71" s="37"/>
      <c r="Y71" s="37"/>
      <c r="Z71" s="37"/>
      <c r="AA71" s="37"/>
      <c r="AB71" s="37"/>
      <c r="AC71" s="37"/>
      <c r="AD71" s="37"/>
      <c r="AE71" s="37"/>
    </row>
    <row r="72" s="2" customFormat="1" ht="24.96" customHeight="1">
      <c r="A72" s="37"/>
      <c r="B72" s="38"/>
      <c r="C72" s="22" t="s">
        <v>117</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6.5" customHeight="1">
      <c r="A75" s="37"/>
      <c r="B75" s="38"/>
      <c r="C75" s="39"/>
      <c r="D75" s="39"/>
      <c r="E75" s="159" t="str">
        <f>E7</f>
        <v>Oprava kolejí a výhybek v žst. Trutnov hl. n.</v>
      </c>
      <c r="F75" s="31"/>
      <c r="G75" s="31"/>
      <c r="H75" s="31"/>
      <c r="I75" s="39"/>
      <c r="J75" s="39"/>
      <c r="K75" s="39"/>
      <c r="L75" s="133"/>
      <c r="S75" s="37"/>
      <c r="T75" s="37"/>
      <c r="U75" s="37"/>
      <c r="V75" s="37"/>
      <c r="W75" s="37"/>
      <c r="X75" s="37"/>
      <c r="Y75" s="37"/>
      <c r="Z75" s="37"/>
      <c r="AA75" s="37"/>
      <c r="AB75" s="37"/>
      <c r="AC75" s="37"/>
      <c r="AD75" s="37"/>
      <c r="AE75" s="37"/>
    </row>
    <row r="76" s="2" customFormat="1" ht="12" customHeight="1">
      <c r="A76" s="37"/>
      <c r="B76" s="38"/>
      <c r="C76" s="31" t="s">
        <v>111</v>
      </c>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6.5" customHeight="1">
      <c r="A77" s="37"/>
      <c r="B77" s="38"/>
      <c r="C77" s="39"/>
      <c r="D77" s="39"/>
      <c r="E77" s="68" t="str">
        <f>E9</f>
        <v>OBJ 1 - NEOCEŇOVAT - Materiál objednatele – dodávaný na místo stavby</v>
      </c>
      <c r="F77" s="39"/>
      <c r="G77" s="39"/>
      <c r="H77" s="39"/>
      <c r="I77" s="39"/>
      <c r="J77" s="39"/>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2" customHeight="1">
      <c r="A79" s="37"/>
      <c r="B79" s="38"/>
      <c r="C79" s="31" t="s">
        <v>21</v>
      </c>
      <c r="D79" s="39"/>
      <c r="E79" s="39"/>
      <c r="F79" s="26" t="str">
        <f>F12</f>
        <v>žst. Trutnov hl. n.</v>
      </c>
      <c r="G79" s="39"/>
      <c r="H79" s="39"/>
      <c r="I79" s="31" t="s">
        <v>23</v>
      </c>
      <c r="J79" s="71" t="str">
        <f>IF(J12="","",J12)</f>
        <v>31. 5. 2022</v>
      </c>
      <c r="K79" s="39"/>
      <c r="L79" s="133"/>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15.15" customHeight="1">
      <c r="A81" s="37"/>
      <c r="B81" s="38"/>
      <c r="C81" s="31" t="s">
        <v>25</v>
      </c>
      <c r="D81" s="39"/>
      <c r="E81" s="39"/>
      <c r="F81" s="26" t="str">
        <f>E15</f>
        <v>Správa železnic, s. o.</v>
      </c>
      <c r="G81" s="39"/>
      <c r="H81" s="39"/>
      <c r="I81" s="31" t="s">
        <v>31</v>
      </c>
      <c r="J81" s="35" t="str">
        <f>E21</f>
        <v>bez PD</v>
      </c>
      <c r="K81" s="39"/>
      <c r="L81" s="133"/>
      <c r="S81" s="37"/>
      <c r="T81" s="37"/>
      <c r="U81" s="37"/>
      <c r="V81" s="37"/>
      <c r="W81" s="37"/>
      <c r="X81" s="37"/>
      <c r="Y81" s="37"/>
      <c r="Z81" s="37"/>
      <c r="AA81" s="37"/>
      <c r="AB81" s="37"/>
      <c r="AC81" s="37"/>
      <c r="AD81" s="37"/>
      <c r="AE81" s="37"/>
    </row>
    <row r="82" s="2" customFormat="1" ht="25.65" customHeight="1">
      <c r="A82" s="37"/>
      <c r="B82" s="38"/>
      <c r="C82" s="31" t="s">
        <v>29</v>
      </c>
      <c r="D82" s="39"/>
      <c r="E82" s="39"/>
      <c r="F82" s="26" t="str">
        <f>IF(E18="","",E18)</f>
        <v>Vyplň údaj</v>
      </c>
      <c r="G82" s="39"/>
      <c r="H82" s="39"/>
      <c r="I82" s="31" t="s">
        <v>34</v>
      </c>
      <c r="J82" s="35" t="str">
        <f>E24</f>
        <v>Správa tratí Hradec Králové</v>
      </c>
      <c r="K82" s="39"/>
      <c r="L82" s="133"/>
      <c r="S82" s="37"/>
      <c r="T82" s="37"/>
      <c r="U82" s="37"/>
      <c r="V82" s="37"/>
      <c r="W82" s="37"/>
      <c r="X82" s="37"/>
      <c r="Y82" s="37"/>
      <c r="Z82" s="37"/>
      <c r="AA82" s="37"/>
      <c r="AB82" s="37"/>
      <c r="AC82" s="37"/>
      <c r="AD82" s="37"/>
      <c r="AE82" s="37"/>
    </row>
    <row r="83" s="2" customFormat="1" ht="10.32" customHeight="1">
      <c r="A83" s="37"/>
      <c r="B83" s="38"/>
      <c r="C83" s="39"/>
      <c r="D83" s="39"/>
      <c r="E83" s="39"/>
      <c r="F83" s="39"/>
      <c r="G83" s="39"/>
      <c r="H83" s="39"/>
      <c r="I83" s="39"/>
      <c r="J83" s="39"/>
      <c r="K83" s="39"/>
      <c r="L83" s="133"/>
      <c r="S83" s="37"/>
      <c r="T83" s="37"/>
      <c r="U83" s="37"/>
      <c r="V83" s="37"/>
      <c r="W83" s="37"/>
      <c r="X83" s="37"/>
      <c r="Y83" s="37"/>
      <c r="Z83" s="37"/>
      <c r="AA83" s="37"/>
      <c r="AB83" s="37"/>
      <c r="AC83" s="37"/>
      <c r="AD83" s="37"/>
      <c r="AE83" s="37"/>
    </row>
    <row r="84" s="9" customFormat="1" ht="29.28" customHeight="1">
      <c r="A84" s="164"/>
      <c r="B84" s="165"/>
      <c r="C84" s="166" t="s">
        <v>118</v>
      </c>
      <c r="D84" s="167" t="s">
        <v>57</v>
      </c>
      <c r="E84" s="167" t="s">
        <v>53</v>
      </c>
      <c r="F84" s="167" t="s">
        <v>54</v>
      </c>
      <c r="G84" s="167" t="s">
        <v>119</v>
      </c>
      <c r="H84" s="167" t="s">
        <v>120</v>
      </c>
      <c r="I84" s="167" t="s">
        <v>121</v>
      </c>
      <c r="J84" s="167" t="s">
        <v>115</v>
      </c>
      <c r="K84" s="168" t="s">
        <v>122</v>
      </c>
      <c r="L84" s="169"/>
      <c r="M84" s="91" t="s">
        <v>19</v>
      </c>
      <c r="N84" s="92" t="s">
        <v>42</v>
      </c>
      <c r="O84" s="92" t="s">
        <v>123</v>
      </c>
      <c r="P84" s="92" t="s">
        <v>124</v>
      </c>
      <c r="Q84" s="92" t="s">
        <v>125</v>
      </c>
      <c r="R84" s="92" t="s">
        <v>126</v>
      </c>
      <c r="S84" s="92" t="s">
        <v>127</v>
      </c>
      <c r="T84" s="93" t="s">
        <v>128</v>
      </c>
      <c r="U84" s="164"/>
      <c r="V84" s="164"/>
      <c r="W84" s="164"/>
      <c r="X84" s="164"/>
      <c r="Y84" s="164"/>
      <c r="Z84" s="164"/>
      <c r="AA84" s="164"/>
      <c r="AB84" s="164"/>
      <c r="AC84" s="164"/>
      <c r="AD84" s="164"/>
      <c r="AE84" s="164"/>
    </row>
    <row r="85" s="2" customFormat="1" ht="22.8" customHeight="1">
      <c r="A85" s="37"/>
      <c r="B85" s="38"/>
      <c r="C85" s="98" t="s">
        <v>129</v>
      </c>
      <c r="D85" s="39"/>
      <c r="E85" s="39"/>
      <c r="F85" s="39"/>
      <c r="G85" s="39"/>
      <c r="H85" s="39"/>
      <c r="I85" s="39"/>
      <c r="J85" s="170">
        <f>BK85</f>
        <v>0</v>
      </c>
      <c r="K85" s="39"/>
      <c r="L85" s="43"/>
      <c r="M85" s="94"/>
      <c r="N85" s="171"/>
      <c r="O85" s="95"/>
      <c r="P85" s="172">
        <f>P86+P91+P122+P135+P160+P166</f>
        <v>0</v>
      </c>
      <c r="Q85" s="95"/>
      <c r="R85" s="172">
        <f>R86+R91+R122+R135+R160+R166</f>
        <v>3.8799999999999999</v>
      </c>
      <c r="S85" s="95"/>
      <c r="T85" s="173">
        <f>T86+T91+T122+T135+T160+T166</f>
        <v>0</v>
      </c>
      <c r="U85" s="37"/>
      <c r="V85" s="37"/>
      <c r="W85" s="37"/>
      <c r="X85" s="37"/>
      <c r="Y85" s="37"/>
      <c r="Z85" s="37"/>
      <c r="AA85" s="37"/>
      <c r="AB85" s="37"/>
      <c r="AC85" s="37"/>
      <c r="AD85" s="37"/>
      <c r="AE85" s="37"/>
      <c r="AT85" s="16" t="s">
        <v>71</v>
      </c>
      <c r="AU85" s="16" t="s">
        <v>116</v>
      </c>
      <c r="BK85" s="174">
        <f>BK86+BK91+BK122+BK135+BK160+BK166</f>
        <v>0</v>
      </c>
    </row>
    <row r="86" s="14" customFormat="1" ht="25.92" customHeight="1">
      <c r="A86" s="14"/>
      <c r="B86" s="243"/>
      <c r="C86" s="244"/>
      <c r="D86" s="245" t="s">
        <v>71</v>
      </c>
      <c r="E86" s="246" t="s">
        <v>1033</v>
      </c>
      <c r="F86" s="246" t="s">
        <v>77</v>
      </c>
      <c r="G86" s="244"/>
      <c r="H86" s="244"/>
      <c r="I86" s="247"/>
      <c r="J86" s="248">
        <f>BK86</f>
        <v>0</v>
      </c>
      <c r="K86" s="244"/>
      <c r="L86" s="249"/>
      <c r="M86" s="250"/>
      <c r="N86" s="251"/>
      <c r="O86" s="251"/>
      <c r="P86" s="252">
        <f>SUM(P87:P90)</f>
        <v>0</v>
      </c>
      <c r="Q86" s="251"/>
      <c r="R86" s="252">
        <f>SUM(R87:R90)</f>
        <v>0</v>
      </c>
      <c r="S86" s="251"/>
      <c r="T86" s="253">
        <f>SUM(T87:T90)</f>
        <v>0</v>
      </c>
      <c r="U86" s="14"/>
      <c r="V86" s="14"/>
      <c r="W86" s="14"/>
      <c r="X86" s="14"/>
      <c r="Y86" s="14"/>
      <c r="Z86" s="14"/>
      <c r="AA86" s="14"/>
      <c r="AB86" s="14"/>
      <c r="AC86" s="14"/>
      <c r="AD86" s="14"/>
      <c r="AE86" s="14"/>
      <c r="AR86" s="254" t="s">
        <v>80</v>
      </c>
      <c r="AT86" s="255" t="s">
        <v>71</v>
      </c>
      <c r="AU86" s="255" t="s">
        <v>72</v>
      </c>
      <c r="AY86" s="254" t="s">
        <v>136</v>
      </c>
      <c r="BK86" s="256">
        <f>SUM(BK87:BK90)</f>
        <v>0</v>
      </c>
    </row>
    <row r="87" s="2" customFormat="1" ht="16.5" customHeight="1">
      <c r="A87" s="37"/>
      <c r="B87" s="38"/>
      <c r="C87" s="221" t="s">
        <v>80</v>
      </c>
      <c r="D87" s="221" t="s">
        <v>272</v>
      </c>
      <c r="E87" s="222" t="s">
        <v>1034</v>
      </c>
      <c r="F87" s="223" t="s">
        <v>1035</v>
      </c>
      <c r="G87" s="224" t="s">
        <v>237</v>
      </c>
      <c r="H87" s="225">
        <v>725</v>
      </c>
      <c r="I87" s="226"/>
      <c r="J87" s="227">
        <f>ROUND(I87*H87,2)</f>
        <v>0</v>
      </c>
      <c r="K87" s="223" t="s">
        <v>134</v>
      </c>
      <c r="L87" s="228"/>
      <c r="M87" s="229" t="s">
        <v>19</v>
      </c>
      <c r="N87" s="230" t="s">
        <v>43</v>
      </c>
      <c r="O87" s="83"/>
      <c r="P87" s="184">
        <f>O87*H87</f>
        <v>0</v>
      </c>
      <c r="Q87" s="184">
        <v>0</v>
      </c>
      <c r="R87" s="184">
        <f>Q87*H87</f>
        <v>0</v>
      </c>
      <c r="S87" s="184">
        <v>0</v>
      </c>
      <c r="T87" s="185">
        <f>S87*H87</f>
        <v>0</v>
      </c>
      <c r="U87" s="37"/>
      <c r="V87" s="37"/>
      <c r="W87" s="37"/>
      <c r="X87" s="37"/>
      <c r="Y87" s="37"/>
      <c r="Z87" s="37"/>
      <c r="AA87" s="37"/>
      <c r="AB87" s="37"/>
      <c r="AC87" s="37"/>
      <c r="AD87" s="37"/>
      <c r="AE87" s="37"/>
      <c r="AR87" s="186" t="s">
        <v>612</v>
      </c>
      <c r="AT87" s="186" t="s">
        <v>272</v>
      </c>
      <c r="AU87" s="186" t="s">
        <v>80</v>
      </c>
      <c r="AY87" s="16" t="s">
        <v>136</v>
      </c>
      <c r="BE87" s="187">
        <f>IF(N87="základní",J87,0)</f>
        <v>0</v>
      </c>
      <c r="BF87" s="187">
        <f>IF(N87="snížená",J87,0)</f>
        <v>0</v>
      </c>
      <c r="BG87" s="187">
        <f>IF(N87="zákl. přenesená",J87,0)</f>
        <v>0</v>
      </c>
      <c r="BH87" s="187">
        <f>IF(N87="sníž. přenesená",J87,0)</f>
        <v>0</v>
      </c>
      <c r="BI87" s="187">
        <f>IF(N87="nulová",J87,0)</f>
        <v>0</v>
      </c>
      <c r="BJ87" s="16" t="s">
        <v>80</v>
      </c>
      <c r="BK87" s="187">
        <f>ROUND(I87*H87,2)</f>
        <v>0</v>
      </c>
      <c r="BL87" s="16" t="s">
        <v>612</v>
      </c>
      <c r="BM87" s="186" t="s">
        <v>82</v>
      </c>
    </row>
    <row r="88" s="2" customFormat="1">
      <c r="A88" s="37"/>
      <c r="B88" s="38"/>
      <c r="C88" s="39"/>
      <c r="D88" s="190" t="s">
        <v>1036</v>
      </c>
      <c r="E88" s="39"/>
      <c r="F88" s="257" t="s">
        <v>1037</v>
      </c>
      <c r="G88" s="39"/>
      <c r="H88" s="39"/>
      <c r="I88" s="258"/>
      <c r="J88" s="39"/>
      <c r="K88" s="39"/>
      <c r="L88" s="43"/>
      <c r="M88" s="259"/>
      <c r="N88" s="260"/>
      <c r="O88" s="83"/>
      <c r="P88" s="83"/>
      <c r="Q88" s="83"/>
      <c r="R88" s="83"/>
      <c r="S88" s="83"/>
      <c r="T88" s="84"/>
      <c r="U88" s="37"/>
      <c r="V88" s="37"/>
      <c r="W88" s="37"/>
      <c r="X88" s="37"/>
      <c r="Y88" s="37"/>
      <c r="Z88" s="37"/>
      <c r="AA88" s="37"/>
      <c r="AB88" s="37"/>
      <c r="AC88" s="37"/>
      <c r="AD88" s="37"/>
      <c r="AE88" s="37"/>
      <c r="AT88" s="16" t="s">
        <v>1036</v>
      </c>
      <c r="AU88" s="16" t="s">
        <v>80</v>
      </c>
    </row>
    <row r="89" s="2" customFormat="1" ht="16.5" customHeight="1">
      <c r="A89" s="37"/>
      <c r="B89" s="38"/>
      <c r="C89" s="221" t="s">
        <v>82</v>
      </c>
      <c r="D89" s="221" t="s">
        <v>272</v>
      </c>
      <c r="E89" s="222" t="s">
        <v>1038</v>
      </c>
      <c r="F89" s="223" t="s">
        <v>1039</v>
      </c>
      <c r="G89" s="224" t="s">
        <v>133</v>
      </c>
      <c r="H89" s="225">
        <v>431</v>
      </c>
      <c r="I89" s="226"/>
      <c r="J89" s="227">
        <f>ROUND(I89*H89,2)</f>
        <v>0</v>
      </c>
      <c r="K89" s="223" t="s">
        <v>134</v>
      </c>
      <c r="L89" s="228"/>
      <c r="M89" s="229" t="s">
        <v>19</v>
      </c>
      <c r="N89" s="230" t="s">
        <v>43</v>
      </c>
      <c r="O89" s="83"/>
      <c r="P89" s="184">
        <f>O89*H89</f>
        <v>0</v>
      </c>
      <c r="Q89" s="184">
        <v>0</v>
      </c>
      <c r="R89" s="184">
        <f>Q89*H89</f>
        <v>0</v>
      </c>
      <c r="S89" s="184">
        <v>0</v>
      </c>
      <c r="T89" s="185">
        <f>S89*H89</f>
        <v>0</v>
      </c>
      <c r="U89" s="37"/>
      <c r="V89" s="37"/>
      <c r="W89" s="37"/>
      <c r="X89" s="37"/>
      <c r="Y89" s="37"/>
      <c r="Z89" s="37"/>
      <c r="AA89" s="37"/>
      <c r="AB89" s="37"/>
      <c r="AC89" s="37"/>
      <c r="AD89" s="37"/>
      <c r="AE89" s="37"/>
      <c r="AR89" s="186" t="s">
        <v>612</v>
      </c>
      <c r="AT89" s="186" t="s">
        <v>272</v>
      </c>
      <c r="AU89" s="186" t="s">
        <v>80</v>
      </c>
      <c r="AY89" s="16" t="s">
        <v>136</v>
      </c>
      <c r="BE89" s="187">
        <f>IF(N89="základní",J89,0)</f>
        <v>0</v>
      </c>
      <c r="BF89" s="187">
        <f>IF(N89="snížená",J89,0)</f>
        <v>0</v>
      </c>
      <c r="BG89" s="187">
        <f>IF(N89="zákl. přenesená",J89,0)</f>
        <v>0</v>
      </c>
      <c r="BH89" s="187">
        <f>IF(N89="sníž. přenesená",J89,0)</f>
        <v>0</v>
      </c>
      <c r="BI89" s="187">
        <f>IF(N89="nulová",J89,0)</f>
        <v>0</v>
      </c>
      <c r="BJ89" s="16" t="s">
        <v>80</v>
      </c>
      <c r="BK89" s="187">
        <f>ROUND(I89*H89,2)</f>
        <v>0</v>
      </c>
      <c r="BL89" s="16" t="s">
        <v>612</v>
      </c>
      <c r="BM89" s="186" t="s">
        <v>150</v>
      </c>
    </row>
    <row r="90" s="2" customFormat="1">
      <c r="A90" s="37"/>
      <c r="B90" s="38"/>
      <c r="C90" s="39"/>
      <c r="D90" s="190" t="s">
        <v>1036</v>
      </c>
      <c r="E90" s="39"/>
      <c r="F90" s="257" t="s">
        <v>1037</v>
      </c>
      <c r="G90" s="39"/>
      <c r="H90" s="39"/>
      <c r="I90" s="258"/>
      <c r="J90" s="39"/>
      <c r="K90" s="39"/>
      <c r="L90" s="43"/>
      <c r="M90" s="259"/>
      <c r="N90" s="260"/>
      <c r="O90" s="83"/>
      <c r="P90" s="83"/>
      <c r="Q90" s="83"/>
      <c r="R90" s="83"/>
      <c r="S90" s="83"/>
      <c r="T90" s="84"/>
      <c r="U90" s="37"/>
      <c r="V90" s="37"/>
      <c r="W90" s="37"/>
      <c r="X90" s="37"/>
      <c r="Y90" s="37"/>
      <c r="Z90" s="37"/>
      <c r="AA90" s="37"/>
      <c r="AB90" s="37"/>
      <c r="AC90" s="37"/>
      <c r="AD90" s="37"/>
      <c r="AE90" s="37"/>
      <c r="AT90" s="16" t="s">
        <v>1036</v>
      </c>
      <c r="AU90" s="16" t="s">
        <v>80</v>
      </c>
    </row>
    <row r="91" s="14" customFormat="1" ht="25.92" customHeight="1">
      <c r="A91" s="14"/>
      <c r="B91" s="243"/>
      <c r="C91" s="244"/>
      <c r="D91" s="245" t="s">
        <v>71</v>
      </c>
      <c r="E91" s="246" t="s">
        <v>1040</v>
      </c>
      <c r="F91" s="246" t="s">
        <v>83</v>
      </c>
      <c r="G91" s="244"/>
      <c r="H91" s="244"/>
      <c r="I91" s="247"/>
      <c r="J91" s="248">
        <f>BK91</f>
        <v>0</v>
      </c>
      <c r="K91" s="244"/>
      <c r="L91" s="249"/>
      <c r="M91" s="250"/>
      <c r="N91" s="251"/>
      <c r="O91" s="251"/>
      <c r="P91" s="252">
        <f>SUM(P92:P121)</f>
        <v>0</v>
      </c>
      <c r="Q91" s="251"/>
      <c r="R91" s="252">
        <f>SUM(R92:R121)</f>
        <v>3.8799999999999999</v>
      </c>
      <c r="S91" s="251"/>
      <c r="T91" s="253">
        <f>SUM(T92:T121)</f>
        <v>0</v>
      </c>
      <c r="U91" s="14"/>
      <c r="V91" s="14"/>
      <c r="W91" s="14"/>
      <c r="X91" s="14"/>
      <c r="Y91" s="14"/>
      <c r="Z91" s="14"/>
      <c r="AA91" s="14"/>
      <c r="AB91" s="14"/>
      <c r="AC91" s="14"/>
      <c r="AD91" s="14"/>
      <c r="AE91" s="14"/>
      <c r="AR91" s="254" t="s">
        <v>80</v>
      </c>
      <c r="AT91" s="255" t="s">
        <v>71</v>
      </c>
      <c r="AU91" s="255" t="s">
        <v>72</v>
      </c>
      <c r="AY91" s="254" t="s">
        <v>136</v>
      </c>
      <c r="BK91" s="256">
        <f>SUM(BK92:BK121)</f>
        <v>0</v>
      </c>
    </row>
    <row r="92" s="2" customFormat="1" ht="16.5" customHeight="1">
      <c r="A92" s="37"/>
      <c r="B92" s="38"/>
      <c r="C92" s="221" t="s">
        <v>146</v>
      </c>
      <c r="D92" s="221" t="s">
        <v>272</v>
      </c>
      <c r="E92" s="222" t="s">
        <v>1034</v>
      </c>
      <c r="F92" s="223" t="s">
        <v>1035</v>
      </c>
      <c r="G92" s="224" t="s">
        <v>237</v>
      </c>
      <c r="H92" s="225">
        <v>325</v>
      </c>
      <c r="I92" s="226"/>
      <c r="J92" s="227">
        <f>ROUND(I92*H92,2)</f>
        <v>0</v>
      </c>
      <c r="K92" s="223" t="s">
        <v>134</v>
      </c>
      <c r="L92" s="228"/>
      <c r="M92" s="229" t="s">
        <v>19</v>
      </c>
      <c r="N92" s="230" t="s">
        <v>43</v>
      </c>
      <c r="O92" s="83"/>
      <c r="P92" s="184">
        <f>O92*H92</f>
        <v>0</v>
      </c>
      <c r="Q92" s="184">
        <v>0</v>
      </c>
      <c r="R92" s="184">
        <f>Q92*H92</f>
        <v>0</v>
      </c>
      <c r="S92" s="184">
        <v>0</v>
      </c>
      <c r="T92" s="185">
        <f>S92*H92</f>
        <v>0</v>
      </c>
      <c r="U92" s="37"/>
      <c r="V92" s="37"/>
      <c r="W92" s="37"/>
      <c r="X92" s="37"/>
      <c r="Y92" s="37"/>
      <c r="Z92" s="37"/>
      <c r="AA92" s="37"/>
      <c r="AB92" s="37"/>
      <c r="AC92" s="37"/>
      <c r="AD92" s="37"/>
      <c r="AE92" s="37"/>
      <c r="AR92" s="186" t="s">
        <v>612</v>
      </c>
      <c r="AT92" s="186" t="s">
        <v>272</v>
      </c>
      <c r="AU92" s="186" t="s">
        <v>80</v>
      </c>
      <c r="AY92" s="16" t="s">
        <v>136</v>
      </c>
      <c r="BE92" s="187">
        <f>IF(N92="základní",J92,0)</f>
        <v>0</v>
      </c>
      <c r="BF92" s="187">
        <f>IF(N92="snížená",J92,0)</f>
        <v>0</v>
      </c>
      <c r="BG92" s="187">
        <f>IF(N92="zákl. přenesená",J92,0)</f>
        <v>0</v>
      </c>
      <c r="BH92" s="187">
        <f>IF(N92="sníž. přenesená",J92,0)</f>
        <v>0</v>
      </c>
      <c r="BI92" s="187">
        <f>IF(N92="nulová",J92,0)</f>
        <v>0</v>
      </c>
      <c r="BJ92" s="16" t="s">
        <v>80</v>
      </c>
      <c r="BK92" s="187">
        <f>ROUND(I92*H92,2)</f>
        <v>0</v>
      </c>
      <c r="BL92" s="16" t="s">
        <v>612</v>
      </c>
      <c r="BM92" s="186" t="s">
        <v>139</v>
      </c>
    </row>
    <row r="93" s="2" customFormat="1">
      <c r="A93" s="37"/>
      <c r="B93" s="38"/>
      <c r="C93" s="39"/>
      <c r="D93" s="190" t="s">
        <v>1036</v>
      </c>
      <c r="E93" s="39"/>
      <c r="F93" s="257" t="s">
        <v>1037</v>
      </c>
      <c r="G93" s="39"/>
      <c r="H93" s="39"/>
      <c r="I93" s="258"/>
      <c r="J93" s="39"/>
      <c r="K93" s="39"/>
      <c r="L93" s="43"/>
      <c r="M93" s="259"/>
      <c r="N93" s="260"/>
      <c r="O93" s="83"/>
      <c r="P93" s="83"/>
      <c r="Q93" s="83"/>
      <c r="R93" s="83"/>
      <c r="S93" s="83"/>
      <c r="T93" s="84"/>
      <c r="U93" s="37"/>
      <c r="V93" s="37"/>
      <c r="W93" s="37"/>
      <c r="X93" s="37"/>
      <c r="Y93" s="37"/>
      <c r="Z93" s="37"/>
      <c r="AA93" s="37"/>
      <c r="AB93" s="37"/>
      <c r="AC93" s="37"/>
      <c r="AD93" s="37"/>
      <c r="AE93" s="37"/>
      <c r="AT93" s="16" t="s">
        <v>1036</v>
      </c>
      <c r="AU93" s="16" t="s">
        <v>80</v>
      </c>
    </row>
    <row r="94" s="2" customFormat="1" ht="16.5" customHeight="1">
      <c r="A94" s="37"/>
      <c r="B94" s="38"/>
      <c r="C94" s="221" t="s">
        <v>135</v>
      </c>
      <c r="D94" s="221" t="s">
        <v>272</v>
      </c>
      <c r="E94" s="222" t="s">
        <v>1041</v>
      </c>
      <c r="F94" s="223" t="s">
        <v>1042</v>
      </c>
      <c r="G94" s="224" t="s">
        <v>133</v>
      </c>
      <c r="H94" s="225">
        <v>1</v>
      </c>
      <c r="I94" s="226"/>
      <c r="J94" s="227">
        <f>ROUND(I94*H94,2)</f>
        <v>0</v>
      </c>
      <c r="K94" s="223" t="s">
        <v>134</v>
      </c>
      <c r="L94" s="228"/>
      <c r="M94" s="229" t="s">
        <v>19</v>
      </c>
      <c r="N94" s="230" t="s">
        <v>43</v>
      </c>
      <c r="O94" s="83"/>
      <c r="P94" s="184">
        <f>O94*H94</f>
        <v>0</v>
      </c>
      <c r="Q94" s="184">
        <v>0</v>
      </c>
      <c r="R94" s="184">
        <f>Q94*H94</f>
        <v>0</v>
      </c>
      <c r="S94" s="184">
        <v>0</v>
      </c>
      <c r="T94" s="185">
        <f>S94*H94</f>
        <v>0</v>
      </c>
      <c r="U94" s="37"/>
      <c r="V94" s="37"/>
      <c r="W94" s="37"/>
      <c r="X94" s="37"/>
      <c r="Y94" s="37"/>
      <c r="Z94" s="37"/>
      <c r="AA94" s="37"/>
      <c r="AB94" s="37"/>
      <c r="AC94" s="37"/>
      <c r="AD94" s="37"/>
      <c r="AE94" s="37"/>
      <c r="AR94" s="186" t="s">
        <v>612</v>
      </c>
      <c r="AT94" s="186" t="s">
        <v>272</v>
      </c>
      <c r="AU94" s="186" t="s">
        <v>80</v>
      </c>
      <c r="AY94" s="16" t="s">
        <v>136</v>
      </c>
      <c r="BE94" s="187">
        <f>IF(N94="základní",J94,0)</f>
        <v>0</v>
      </c>
      <c r="BF94" s="187">
        <f>IF(N94="snížená",J94,0)</f>
        <v>0</v>
      </c>
      <c r="BG94" s="187">
        <f>IF(N94="zákl. přenesená",J94,0)</f>
        <v>0</v>
      </c>
      <c r="BH94" s="187">
        <f>IF(N94="sníž. přenesená",J94,0)</f>
        <v>0</v>
      </c>
      <c r="BI94" s="187">
        <f>IF(N94="nulová",J94,0)</f>
        <v>0</v>
      </c>
      <c r="BJ94" s="16" t="s">
        <v>80</v>
      </c>
      <c r="BK94" s="187">
        <f>ROUND(I94*H94,2)</f>
        <v>0</v>
      </c>
      <c r="BL94" s="16" t="s">
        <v>612</v>
      </c>
      <c r="BM94" s="186" t="s">
        <v>183</v>
      </c>
    </row>
    <row r="95" s="2" customFormat="1">
      <c r="A95" s="37"/>
      <c r="B95" s="38"/>
      <c r="C95" s="39"/>
      <c r="D95" s="190" t="s">
        <v>1036</v>
      </c>
      <c r="E95" s="39"/>
      <c r="F95" s="257" t="s">
        <v>1037</v>
      </c>
      <c r="G95" s="39"/>
      <c r="H95" s="39"/>
      <c r="I95" s="258"/>
      <c r="J95" s="39"/>
      <c r="K95" s="39"/>
      <c r="L95" s="43"/>
      <c r="M95" s="259"/>
      <c r="N95" s="260"/>
      <c r="O95" s="83"/>
      <c r="P95" s="83"/>
      <c r="Q95" s="83"/>
      <c r="R95" s="83"/>
      <c r="S95" s="83"/>
      <c r="T95" s="84"/>
      <c r="U95" s="37"/>
      <c r="V95" s="37"/>
      <c r="W95" s="37"/>
      <c r="X95" s="37"/>
      <c r="Y95" s="37"/>
      <c r="Z95" s="37"/>
      <c r="AA95" s="37"/>
      <c r="AB95" s="37"/>
      <c r="AC95" s="37"/>
      <c r="AD95" s="37"/>
      <c r="AE95" s="37"/>
      <c r="AT95" s="16" t="s">
        <v>1036</v>
      </c>
      <c r="AU95" s="16" t="s">
        <v>80</v>
      </c>
    </row>
    <row r="96" s="2" customFormat="1" ht="16.5" customHeight="1">
      <c r="A96" s="37"/>
      <c r="B96" s="38"/>
      <c r="C96" s="221" t="s">
        <v>159</v>
      </c>
      <c r="D96" s="221" t="s">
        <v>272</v>
      </c>
      <c r="E96" s="222" t="s">
        <v>1043</v>
      </c>
      <c r="F96" s="223" t="s">
        <v>1044</v>
      </c>
      <c r="G96" s="224" t="s">
        <v>133</v>
      </c>
      <c r="H96" s="225">
        <v>1</v>
      </c>
      <c r="I96" s="226"/>
      <c r="J96" s="227">
        <f>ROUND(I96*H96,2)</f>
        <v>0</v>
      </c>
      <c r="K96" s="223" t="s">
        <v>134</v>
      </c>
      <c r="L96" s="228"/>
      <c r="M96" s="229" t="s">
        <v>19</v>
      </c>
      <c r="N96" s="230" t="s">
        <v>43</v>
      </c>
      <c r="O96" s="83"/>
      <c r="P96" s="184">
        <f>O96*H96</f>
        <v>0</v>
      </c>
      <c r="Q96" s="184">
        <v>0</v>
      </c>
      <c r="R96" s="184">
        <f>Q96*H96</f>
        <v>0</v>
      </c>
      <c r="S96" s="184">
        <v>0</v>
      </c>
      <c r="T96" s="185">
        <f>S96*H96</f>
        <v>0</v>
      </c>
      <c r="U96" s="37"/>
      <c r="V96" s="37"/>
      <c r="W96" s="37"/>
      <c r="X96" s="37"/>
      <c r="Y96" s="37"/>
      <c r="Z96" s="37"/>
      <c r="AA96" s="37"/>
      <c r="AB96" s="37"/>
      <c r="AC96" s="37"/>
      <c r="AD96" s="37"/>
      <c r="AE96" s="37"/>
      <c r="AR96" s="186" t="s">
        <v>612</v>
      </c>
      <c r="AT96" s="186" t="s">
        <v>272</v>
      </c>
      <c r="AU96" s="186" t="s">
        <v>80</v>
      </c>
      <c r="AY96" s="16" t="s">
        <v>136</v>
      </c>
      <c r="BE96" s="187">
        <f>IF(N96="základní",J96,0)</f>
        <v>0</v>
      </c>
      <c r="BF96" s="187">
        <f>IF(N96="snížená",J96,0)</f>
        <v>0</v>
      </c>
      <c r="BG96" s="187">
        <f>IF(N96="zákl. přenesená",J96,0)</f>
        <v>0</v>
      </c>
      <c r="BH96" s="187">
        <f>IF(N96="sníž. přenesená",J96,0)</f>
        <v>0</v>
      </c>
      <c r="BI96" s="187">
        <f>IF(N96="nulová",J96,0)</f>
        <v>0</v>
      </c>
      <c r="BJ96" s="16" t="s">
        <v>80</v>
      </c>
      <c r="BK96" s="187">
        <f>ROUND(I96*H96,2)</f>
        <v>0</v>
      </c>
      <c r="BL96" s="16" t="s">
        <v>612</v>
      </c>
      <c r="BM96" s="186" t="s">
        <v>188</v>
      </c>
    </row>
    <row r="97" s="2" customFormat="1">
      <c r="A97" s="37"/>
      <c r="B97" s="38"/>
      <c r="C97" s="39"/>
      <c r="D97" s="190" t="s">
        <v>1036</v>
      </c>
      <c r="E97" s="39"/>
      <c r="F97" s="257" t="s">
        <v>1037</v>
      </c>
      <c r="G97" s="39"/>
      <c r="H97" s="39"/>
      <c r="I97" s="258"/>
      <c r="J97" s="39"/>
      <c r="K97" s="39"/>
      <c r="L97" s="43"/>
      <c r="M97" s="259"/>
      <c r="N97" s="260"/>
      <c r="O97" s="83"/>
      <c r="P97" s="83"/>
      <c r="Q97" s="83"/>
      <c r="R97" s="83"/>
      <c r="S97" s="83"/>
      <c r="T97" s="84"/>
      <c r="U97" s="37"/>
      <c r="V97" s="37"/>
      <c r="W97" s="37"/>
      <c r="X97" s="37"/>
      <c r="Y97" s="37"/>
      <c r="Z97" s="37"/>
      <c r="AA97" s="37"/>
      <c r="AB97" s="37"/>
      <c r="AC97" s="37"/>
      <c r="AD97" s="37"/>
      <c r="AE97" s="37"/>
      <c r="AT97" s="16" t="s">
        <v>1036</v>
      </c>
      <c r="AU97" s="16" t="s">
        <v>80</v>
      </c>
    </row>
    <row r="98" s="2" customFormat="1" ht="16.5" customHeight="1">
      <c r="A98" s="37"/>
      <c r="B98" s="38"/>
      <c r="C98" s="221" t="s">
        <v>150</v>
      </c>
      <c r="D98" s="221" t="s">
        <v>272</v>
      </c>
      <c r="E98" s="222" t="s">
        <v>1045</v>
      </c>
      <c r="F98" s="223" t="s">
        <v>1046</v>
      </c>
      <c r="G98" s="224" t="s">
        <v>133</v>
      </c>
      <c r="H98" s="225">
        <v>1</v>
      </c>
      <c r="I98" s="226"/>
      <c r="J98" s="227">
        <f>ROUND(I98*H98,2)</f>
        <v>0</v>
      </c>
      <c r="K98" s="223" t="s">
        <v>134</v>
      </c>
      <c r="L98" s="228"/>
      <c r="M98" s="229" t="s">
        <v>19</v>
      </c>
      <c r="N98" s="230" t="s">
        <v>43</v>
      </c>
      <c r="O98" s="83"/>
      <c r="P98" s="184">
        <f>O98*H98</f>
        <v>0</v>
      </c>
      <c r="Q98" s="184">
        <v>0</v>
      </c>
      <c r="R98" s="184">
        <f>Q98*H98</f>
        <v>0</v>
      </c>
      <c r="S98" s="184">
        <v>0</v>
      </c>
      <c r="T98" s="185">
        <f>S98*H98</f>
        <v>0</v>
      </c>
      <c r="U98" s="37"/>
      <c r="V98" s="37"/>
      <c r="W98" s="37"/>
      <c r="X98" s="37"/>
      <c r="Y98" s="37"/>
      <c r="Z98" s="37"/>
      <c r="AA98" s="37"/>
      <c r="AB98" s="37"/>
      <c r="AC98" s="37"/>
      <c r="AD98" s="37"/>
      <c r="AE98" s="37"/>
      <c r="AR98" s="186" t="s">
        <v>612</v>
      </c>
      <c r="AT98" s="186" t="s">
        <v>272</v>
      </c>
      <c r="AU98" s="186" t="s">
        <v>80</v>
      </c>
      <c r="AY98" s="16" t="s">
        <v>136</v>
      </c>
      <c r="BE98" s="187">
        <f>IF(N98="základní",J98,0)</f>
        <v>0</v>
      </c>
      <c r="BF98" s="187">
        <f>IF(N98="snížená",J98,0)</f>
        <v>0</v>
      </c>
      <c r="BG98" s="187">
        <f>IF(N98="zákl. přenesená",J98,0)</f>
        <v>0</v>
      </c>
      <c r="BH98" s="187">
        <f>IF(N98="sníž. přenesená",J98,0)</f>
        <v>0</v>
      </c>
      <c r="BI98" s="187">
        <f>IF(N98="nulová",J98,0)</f>
        <v>0</v>
      </c>
      <c r="BJ98" s="16" t="s">
        <v>80</v>
      </c>
      <c r="BK98" s="187">
        <f>ROUND(I98*H98,2)</f>
        <v>0</v>
      </c>
      <c r="BL98" s="16" t="s">
        <v>612</v>
      </c>
      <c r="BM98" s="186" t="s">
        <v>196</v>
      </c>
    </row>
    <row r="99" s="2" customFormat="1">
      <c r="A99" s="37"/>
      <c r="B99" s="38"/>
      <c r="C99" s="39"/>
      <c r="D99" s="190" t="s">
        <v>1036</v>
      </c>
      <c r="E99" s="39"/>
      <c r="F99" s="257" t="s">
        <v>1037</v>
      </c>
      <c r="G99" s="39"/>
      <c r="H99" s="39"/>
      <c r="I99" s="258"/>
      <c r="J99" s="39"/>
      <c r="K99" s="39"/>
      <c r="L99" s="43"/>
      <c r="M99" s="259"/>
      <c r="N99" s="260"/>
      <c r="O99" s="83"/>
      <c r="P99" s="83"/>
      <c r="Q99" s="83"/>
      <c r="R99" s="83"/>
      <c r="S99" s="83"/>
      <c r="T99" s="84"/>
      <c r="U99" s="37"/>
      <c r="V99" s="37"/>
      <c r="W99" s="37"/>
      <c r="X99" s="37"/>
      <c r="Y99" s="37"/>
      <c r="Z99" s="37"/>
      <c r="AA99" s="37"/>
      <c r="AB99" s="37"/>
      <c r="AC99" s="37"/>
      <c r="AD99" s="37"/>
      <c r="AE99" s="37"/>
      <c r="AT99" s="16" t="s">
        <v>1036</v>
      </c>
      <c r="AU99" s="16" t="s">
        <v>80</v>
      </c>
    </row>
    <row r="100" s="2" customFormat="1" ht="16.5" customHeight="1">
      <c r="A100" s="37"/>
      <c r="B100" s="38"/>
      <c r="C100" s="221" t="s">
        <v>169</v>
      </c>
      <c r="D100" s="221" t="s">
        <v>272</v>
      </c>
      <c r="E100" s="222" t="s">
        <v>1047</v>
      </c>
      <c r="F100" s="223" t="s">
        <v>1048</v>
      </c>
      <c r="G100" s="224" t="s">
        <v>133</v>
      </c>
      <c r="H100" s="225">
        <v>1</v>
      </c>
      <c r="I100" s="226"/>
      <c r="J100" s="227">
        <f>ROUND(I100*H100,2)</f>
        <v>0</v>
      </c>
      <c r="K100" s="223" t="s">
        <v>134</v>
      </c>
      <c r="L100" s="228"/>
      <c r="M100" s="229" t="s">
        <v>19</v>
      </c>
      <c r="N100" s="230" t="s">
        <v>43</v>
      </c>
      <c r="O100" s="83"/>
      <c r="P100" s="184">
        <f>O100*H100</f>
        <v>0</v>
      </c>
      <c r="Q100" s="184">
        <v>0</v>
      </c>
      <c r="R100" s="184">
        <f>Q100*H100</f>
        <v>0</v>
      </c>
      <c r="S100" s="184">
        <v>0</v>
      </c>
      <c r="T100" s="185">
        <f>S100*H100</f>
        <v>0</v>
      </c>
      <c r="U100" s="37"/>
      <c r="V100" s="37"/>
      <c r="W100" s="37"/>
      <c r="X100" s="37"/>
      <c r="Y100" s="37"/>
      <c r="Z100" s="37"/>
      <c r="AA100" s="37"/>
      <c r="AB100" s="37"/>
      <c r="AC100" s="37"/>
      <c r="AD100" s="37"/>
      <c r="AE100" s="37"/>
      <c r="AR100" s="186" t="s">
        <v>612</v>
      </c>
      <c r="AT100" s="186" t="s">
        <v>272</v>
      </c>
      <c r="AU100" s="186" t="s">
        <v>80</v>
      </c>
      <c r="AY100" s="16" t="s">
        <v>136</v>
      </c>
      <c r="BE100" s="187">
        <f>IF(N100="základní",J100,0)</f>
        <v>0</v>
      </c>
      <c r="BF100" s="187">
        <f>IF(N100="snížená",J100,0)</f>
        <v>0</v>
      </c>
      <c r="BG100" s="187">
        <f>IF(N100="zákl. přenesená",J100,0)</f>
        <v>0</v>
      </c>
      <c r="BH100" s="187">
        <f>IF(N100="sníž. přenesená",J100,0)</f>
        <v>0</v>
      </c>
      <c r="BI100" s="187">
        <f>IF(N100="nulová",J100,0)</f>
        <v>0</v>
      </c>
      <c r="BJ100" s="16" t="s">
        <v>80</v>
      </c>
      <c r="BK100" s="187">
        <f>ROUND(I100*H100,2)</f>
        <v>0</v>
      </c>
      <c r="BL100" s="16" t="s">
        <v>612</v>
      </c>
      <c r="BM100" s="186" t="s">
        <v>200</v>
      </c>
    </row>
    <row r="101" s="2" customFormat="1">
      <c r="A101" s="37"/>
      <c r="B101" s="38"/>
      <c r="C101" s="39"/>
      <c r="D101" s="190" t="s">
        <v>1036</v>
      </c>
      <c r="E101" s="39"/>
      <c r="F101" s="257" t="s">
        <v>1037</v>
      </c>
      <c r="G101" s="39"/>
      <c r="H101" s="39"/>
      <c r="I101" s="258"/>
      <c r="J101" s="39"/>
      <c r="K101" s="39"/>
      <c r="L101" s="43"/>
      <c r="M101" s="259"/>
      <c r="N101" s="260"/>
      <c r="O101" s="83"/>
      <c r="P101" s="83"/>
      <c r="Q101" s="83"/>
      <c r="R101" s="83"/>
      <c r="S101" s="83"/>
      <c r="T101" s="84"/>
      <c r="U101" s="37"/>
      <c r="V101" s="37"/>
      <c r="W101" s="37"/>
      <c r="X101" s="37"/>
      <c r="Y101" s="37"/>
      <c r="Z101" s="37"/>
      <c r="AA101" s="37"/>
      <c r="AB101" s="37"/>
      <c r="AC101" s="37"/>
      <c r="AD101" s="37"/>
      <c r="AE101" s="37"/>
      <c r="AT101" s="16" t="s">
        <v>1036</v>
      </c>
      <c r="AU101" s="16" t="s">
        <v>80</v>
      </c>
    </row>
    <row r="102" s="2" customFormat="1" ht="16.5" customHeight="1">
      <c r="A102" s="37"/>
      <c r="B102" s="38"/>
      <c r="C102" s="221" t="s">
        <v>174</v>
      </c>
      <c r="D102" s="221" t="s">
        <v>272</v>
      </c>
      <c r="E102" s="222" t="s">
        <v>1049</v>
      </c>
      <c r="F102" s="223" t="s">
        <v>1050</v>
      </c>
      <c r="G102" s="224" t="s">
        <v>133</v>
      </c>
      <c r="H102" s="225">
        <v>2</v>
      </c>
      <c r="I102" s="226"/>
      <c r="J102" s="227">
        <f>ROUND(I102*H102,2)</f>
        <v>0</v>
      </c>
      <c r="K102" s="223" t="s">
        <v>134</v>
      </c>
      <c r="L102" s="228"/>
      <c r="M102" s="229" t="s">
        <v>19</v>
      </c>
      <c r="N102" s="230" t="s">
        <v>43</v>
      </c>
      <c r="O102" s="83"/>
      <c r="P102" s="184">
        <f>O102*H102</f>
        <v>0</v>
      </c>
      <c r="Q102" s="184">
        <v>0</v>
      </c>
      <c r="R102" s="184">
        <f>Q102*H102</f>
        <v>0</v>
      </c>
      <c r="S102" s="184">
        <v>0</v>
      </c>
      <c r="T102" s="185">
        <f>S102*H102</f>
        <v>0</v>
      </c>
      <c r="U102" s="37"/>
      <c r="V102" s="37"/>
      <c r="W102" s="37"/>
      <c r="X102" s="37"/>
      <c r="Y102" s="37"/>
      <c r="Z102" s="37"/>
      <c r="AA102" s="37"/>
      <c r="AB102" s="37"/>
      <c r="AC102" s="37"/>
      <c r="AD102" s="37"/>
      <c r="AE102" s="37"/>
      <c r="AR102" s="186" t="s">
        <v>612</v>
      </c>
      <c r="AT102" s="186" t="s">
        <v>272</v>
      </c>
      <c r="AU102" s="186" t="s">
        <v>80</v>
      </c>
      <c r="AY102" s="16" t="s">
        <v>136</v>
      </c>
      <c r="BE102" s="187">
        <f>IF(N102="základní",J102,0)</f>
        <v>0</v>
      </c>
      <c r="BF102" s="187">
        <f>IF(N102="snížená",J102,0)</f>
        <v>0</v>
      </c>
      <c r="BG102" s="187">
        <f>IF(N102="zákl. přenesená",J102,0)</f>
        <v>0</v>
      </c>
      <c r="BH102" s="187">
        <f>IF(N102="sníž. přenesená",J102,0)</f>
        <v>0</v>
      </c>
      <c r="BI102" s="187">
        <f>IF(N102="nulová",J102,0)</f>
        <v>0</v>
      </c>
      <c r="BJ102" s="16" t="s">
        <v>80</v>
      </c>
      <c r="BK102" s="187">
        <f>ROUND(I102*H102,2)</f>
        <v>0</v>
      </c>
      <c r="BL102" s="16" t="s">
        <v>612</v>
      </c>
      <c r="BM102" s="186" t="s">
        <v>206</v>
      </c>
    </row>
    <row r="103" s="2" customFormat="1">
      <c r="A103" s="37"/>
      <c r="B103" s="38"/>
      <c r="C103" s="39"/>
      <c r="D103" s="190" t="s">
        <v>1036</v>
      </c>
      <c r="E103" s="39"/>
      <c r="F103" s="257" t="s">
        <v>1037</v>
      </c>
      <c r="G103" s="39"/>
      <c r="H103" s="39"/>
      <c r="I103" s="258"/>
      <c r="J103" s="39"/>
      <c r="K103" s="39"/>
      <c r="L103" s="43"/>
      <c r="M103" s="259"/>
      <c r="N103" s="260"/>
      <c r="O103" s="83"/>
      <c r="P103" s="83"/>
      <c r="Q103" s="83"/>
      <c r="R103" s="83"/>
      <c r="S103" s="83"/>
      <c r="T103" s="84"/>
      <c r="U103" s="37"/>
      <c r="V103" s="37"/>
      <c r="W103" s="37"/>
      <c r="X103" s="37"/>
      <c r="Y103" s="37"/>
      <c r="Z103" s="37"/>
      <c r="AA103" s="37"/>
      <c r="AB103" s="37"/>
      <c r="AC103" s="37"/>
      <c r="AD103" s="37"/>
      <c r="AE103" s="37"/>
      <c r="AT103" s="16" t="s">
        <v>1036</v>
      </c>
      <c r="AU103" s="16" t="s">
        <v>80</v>
      </c>
    </row>
    <row r="104" s="2" customFormat="1" ht="16.5" customHeight="1">
      <c r="A104" s="37"/>
      <c r="B104" s="38"/>
      <c r="C104" s="221" t="s">
        <v>179</v>
      </c>
      <c r="D104" s="221" t="s">
        <v>272</v>
      </c>
      <c r="E104" s="222" t="s">
        <v>1051</v>
      </c>
      <c r="F104" s="223" t="s">
        <v>1052</v>
      </c>
      <c r="G104" s="224" t="s">
        <v>133</v>
      </c>
      <c r="H104" s="225">
        <v>2</v>
      </c>
      <c r="I104" s="226"/>
      <c r="J104" s="227">
        <f>ROUND(I104*H104,2)</f>
        <v>0</v>
      </c>
      <c r="K104" s="223" t="s">
        <v>134</v>
      </c>
      <c r="L104" s="228"/>
      <c r="M104" s="229" t="s">
        <v>19</v>
      </c>
      <c r="N104" s="230" t="s">
        <v>43</v>
      </c>
      <c r="O104" s="83"/>
      <c r="P104" s="184">
        <f>O104*H104</f>
        <v>0</v>
      </c>
      <c r="Q104" s="184">
        <v>0</v>
      </c>
      <c r="R104" s="184">
        <f>Q104*H104</f>
        <v>0</v>
      </c>
      <c r="S104" s="184">
        <v>0</v>
      </c>
      <c r="T104" s="185">
        <f>S104*H104</f>
        <v>0</v>
      </c>
      <c r="U104" s="37"/>
      <c r="V104" s="37"/>
      <c r="W104" s="37"/>
      <c r="X104" s="37"/>
      <c r="Y104" s="37"/>
      <c r="Z104" s="37"/>
      <c r="AA104" s="37"/>
      <c r="AB104" s="37"/>
      <c r="AC104" s="37"/>
      <c r="AD104" s="37"/>
      <c r="AE104" s="37"/>
      <c r="AR104" s="186" t="s">
        <v>612</v>
      </c>
      <c r="AT104" s="186" t="s">
        <v>272</v>
      </c>
      <c r="AU104" s="186" t="s">
        <v>80</v>
      </c>
      <c r="AY104" s="16" t="s">
        <v>136</v>
      </c>
      <c r="BE104" s="187">
        <f>IF(N104="základní",J104,0)</f>
        <v>0</v>
      </c>
      <c r="BF104" s="187">
        <f>IF(N104="snížená",J104,0)</f>
        <v>0</v>
      </c>
      <c r="BG104" s="187">
        <f>IF(N104="zákl. přenesená",J104,0)</f>
        <v>0</v>
      </c>
      <c r="BH104" s="187">
        <f>IF(N104="sníž. přenesená",J104,0)</f>
        <v>0</v>
      </c>
      <c r="BI104" s="187">
        <f>IF(N104="nulová",J104,0)</f>
        <v>0</v>
      </c>
      <c r="BJ104" s="16" t="s">
        <v>80</v>
      </c>
      <c r="BK104" s="187">
        <f>ROUND(I104*H104,2)</f>
        <v>0</v>
      </c>
      <c r="BL104" s="16" t="s">
        <v>612</v>
      </c>
      <c r="BM104" s="186" t="s">
        <v>287</v>
      </c>
    </row>
    <row r="105" s="2" customFormat="1">
      <c r="A105" s="37"/>
      <c r="B105" s="38"/>
      <c r="C105" s="39"/>
      <c r="D105" s="190" t="s">
        <v>1036</v>
      </c>
      <c r="E105" s="39"/>
      <c r="F105" s="257" t="s">
        <v>1037</v>
      </c>
      <c r="G105" s="39"/>
      <c r="H105" s="39"/>
      <c r="I105" s="258"/>
      <c r="J105" s="39"/>
      <c r="K105" s="39"/>
      <c r="L105" s="43"/>
      <c r="M105" s="259"/>
      <c r="N105" s="260"/>
      <c r="O105" s="83"/>
      <c r="P105" s="83"/>
      <c r="Q105" s="83"/>
      <c r="R105" s="83"/>
      <c r="S105" s="83"/>
      <c r="T105" s="84"/>
      <c r="U105" s="37"/>
      <c r="V105" s="37"/>
      <c r="W105" s="37"/>
      <c r="X105" s="37"/>
      <c r="Y105" s="37"/>
      <c r="Z105" s="37"/>
      <c r="AA105" s="37"/>
      <c r="AB105" s="37"/>
      <c r="AC105" s="37"/>
      <c r="AD105" s="37"/>
      <c r="AE105" s="37"/>
      <c r="AT105" s="16" t="s">
        <v>1036</v>
      </c>
      <c r="AU105" s="16" t="s">
        <v>80</v>
      </c>
    </row>
    <row r="106" s="2" customFormat="1" ht="16.5" customHeight="1">
      <c r="A106" s="37"/>
      <c r="B106" s="38"/>
      <c r="C106" s="221" t="s">
        <v>157</v>
      </c>
      <c r="D106" s="221" t="s">
        <v>272</v>
      </c>
      <c r="E106" s="222" t="s">
        <v>1053</v>
      </c>
      <c r="F106" s="223" t="s">
        <v>1054</v>
      </c>
      <c r="G106" s="224" t="s">
        <v>133</v>
      </c>
      <c r="H106" s="225">
        <v>2</v>
      </c>
      <c r="I106" s="226"/>
      <c r="J106" s="227">
        <f>ROUND(I106*H106,2)</f>
        <v>0</v>
      </c>
      <c r="K106" s="223" t="s">
        <v>134</v>
      </c>
      <c r="L106" s="228"/>
      <c r="M106" s="229" t="s">
        <v>19</v>
      </c>
      <c r="N106" s="230" t="s">
        <v>43</v>
      </c>
      <c r="O106" s="83"/>
      <c r="P106" s="184">
        <f>O106*H106</f>
        <v>0</v>
      </c>
      <c r="Q106" s="184">
        <v>0</v>
      </c>
      <c r="R106" s="184">
        <f>Q106*H106</f>
        <v>0</v>
      </c>
      <c r="S106" s="184">
        <v>0</v>
      </c>
      <c r="T106" s="185">
        <f>S106*H106</f>
        <v>0</v>
      </c>
      <c r="U106" s="37"/>
      <c r="V106" s="37"/>
      <c r="W106" s="37"/>
      <c r="X106" s="37"/>
      <c r="Y106" s="37"/>
      <c r="Z106" s="37"/>
      <c r="AA106" s="37"/>
      <c r="AB106" s="37"/>
      <c r="AC106" s="37"/>
      <c r="AD106" s="37"/>
      <c r="AE106" s="37"/>
      <c r="AR106" s="186" t="s">
        <v>612</v>
      </c>
      <c r="AT106" s="186" t="s">
        <v>272</v>
      </c>
      <c r="AU106" s="186" t="s">
        <v>80</v>
      </c>
      <c r="AY106" s="16" t="s">
        <v>136</v>
      </c>
      <c r="BE106" s="187">
        <f>IF(N106="základní",J106,0)</f>
        <v>0</v>
      </c>
      <c r="BF106" s="187">
        <f>IF(N106="snížená",J106,0)</f>
        <v>0</v>
      </c>
      <c r="BG106" s="187">
        <f>IF(N106="zákl. přenesená",J106,0)</f>
        <v>0</v>
      </c>
      <c r="BH106" s="187">
        <f>IF(N106="sníž. přenesená",J106,0)</f>
        <v>0</v>
      </c>
      <c r="BI106" s="187">
        <f>IF(N106="nulová",J106,0)</f>
        <v>0</v>
      </c>
      <c r="BJ106" s="16" t="s">
        <v>80</v>
      </c>
      <c r="BK106" s="187">
        <f>ROUND(I106*H106,2)</f>
        <v>0</v>
      </c>
      <c r="BL106" s="16" t="s">
        <v>612</v>
      </c>
      <c r="BM106" s="186" t="s">
        <v>214</v>
      </c>
    </row>
    <row r="107" s="2" customFormat="1">
      <c r="A107" s="37"/>
      <c r="B107" s="38"/>
      <c r="C107" s="39"/>
      <c r="D107" s="190" t="s">
        <v>1036</v>
      </c>
      <c r="E107" s="39"/>
      <c r="F107" s="257" t="s">
        <v>1037</v>
      </c>
      <c r="G107" s="39"/>
      <c r="H107" s="39"/>
      <c r="I107" s="258"/>
      <c r="J107" s="39"/>
      <c r="K107" s="39"/>
      <c r="L107" s="43"/>
      <c r="M107" s="259"/>
      <c r="N107" s="260"/>
      <c r="O107" s="83"/>
      <c r="P107" s="83"/>
      <c r="Q107" s="83"/>
      <c r="R107" s="83"/>
      <c r="S107" s="83"/>
      <c r="T107" s="84"/>
      <c r="U107" s="37"/>
      <c r="V107" s="37"/>
      <c r="W107" s="37"/>
      <c r="X107" s="37"/>
      <c r="Y107" s="37"/>
      <c r="Z107" s="37"/>
      <c r="AA107" s="37"/>
      <c r="AB107" s="37"/>
      <c r="AC107" s="37"/>
      <c r="AD107" s="37"/>
      <c r="AE107" s="37"/>
      <c r="AT107" s="16" t="s">
        <v>1036</v>
      </c>
      <c r="AU107" s="16" t="s">
        <v>80</v>
      </c>
    </row>
    <row r="108" s="2" customFormat="1" ht="16.5" customHeight="1">
      <c r="A108" s="37"/>
      <c r="B108" s="38"/>
      <c r="C108" s="221" t="s">
        <v>192</v>
      </c>
      <c r="D108" s="221" t="s">
        <v>272</v>
      </c>
      <c r="E108" s="222" t="s">
        <v>1055</v>
      </c>
      <c r="F108" s="223" t="s">
        <v>1056</v>
      </c>
      <c r="G108" s="224" t="s">
        <v>133</v>
      </c>
      <c r="H108" s="225">
        <v>2</v>
      </c>
      <c r="I108" s="226"/>
      <c r="J108" s="227">
        <f>ROUND(I108*H108,2)</f>
        <v>0</v>
      </c>
      <c r="K108" s="223" t="s">
        <v>134</v>
      </c>
      <c r="L108" s="228"/>
      <c r="M108" s="229" t="s">
        <v>19</v>
      </c>
      <c r="N108" s="230" t="s">
        <v>43</v>
      </c>
      <c r="O108" s="83"/>
      <c r="P108" s="184">
        <f>O108*H108</f>
        <v>0</v>
      </c>
      <c r="Q108" s="184">
        <v>0.45000000000000001</v>
      </c>
      <c r="R108" s="184">
        <f>Q108*H108</f>
        <v>0.90000000000000002</v>
      </c>
      <c r="S108" s="184">
        <v>0</v>
      </c>
      <c r="T108" s="185">
        <f>S108*H108</f>
        <v>0</v>
      </c>
      <c r="U108" s="37"/>
      <c r="V108" s="37"/>
      <c r="W108" s="37"/>
      <c r="X108" s="37"/>
      <c r="Y108" s="37"/>
      <c r="Z108" s="37"/>
      <c r="AA108" s="37"/>
      <c r="AB108" s="37"/>
      <c r="AC108" s="37"/>
      <c r="AD108" s="37"/>
      <c r="AE108" s="37"/>
      <c r="AR108" s="186" t="s">
        <v>612</v>
      </c>
      <c r="AT108" s="186" t="s">
        <v>272</v>
      </c>
      <c r="AU108" s="186" t="s">
        <v>80</v>
      </c>
      <c r="AY108" s="16" t="s">
        <v>136</v>
      </c>
      <c r="BE108" s="187">
        <f>IF(N108="základní",J108,0)</f>
        <v>0</v>
      </c>
      <c r="BF108" s="187">
        <f>IF(N108="snížená",J108,0)</f>
        <v>0</v>
      </c>
      <c r="BG108" s="187">
        <f>IF(N108="zákl. přenesená",J108,0)</f>
        <v>0</v>
      </c>
      <c r="BH108" s="187">
        <f>IF(N108="sníž. přenesená",J108,0)</f>
        <v>0</v>
      </c>
      <c r="BI108" s="187">
        <f>IF(N108="nulová",J108,0)</f>
        <v>0</v>
      </c>
      <c r="BJ108" s="16" t="s">
        <v>80</v>
      </c>
      <c r="BK108" s="187">
        <f>ROUND(I108*H108,2)</f>
        <v>0</v>
      </c>
      <c r="BL108" s="16" t="s">
        <v>612</v>
      </c>
      <c r="BM108" s="186" t="s">
        <v>219</v>
      </c>
    </row>
    <row r="109" s="2" customFormat="1">
      <c r="A109" s="37"/>
      <c r="B109" s="38"/>
      <c r="C109" s="39"/>
      <c r="D109" s="190" t="s">
        <v>1036</v>
      </c>
      <c r="E109" s="39"/>
      <c r="F109" s="257" t="s">
        <v>1037</v>
      </c>
      <c r="G109" s="39"/>
      <c r="H109" s="39"/>
      <c r="I109" s="258"/>
      <c r="J109" s="39"/>
      <c r="K109" s="39"/>
      <c r="L109" s="43"/>
      <c r="M109" s="259"/>
      <c r="N109" s="260"/>
      <c r="O109" s="83"/>
      <c r="P109" s="83"/>
      <c r="Q109" s="83"/>
      <c r="R109" s="83"/>
      <c r="S109" s="83"/>
      <c r="T109" s="84"/>
      <c r="U109" s="37"/>
      <c r="V109" s="37"/>
      <c r="W109" s="37"/>
      <c r="X109" s="37"/>
      <c r="Y109" s="37"/>
      <c r="Z109" s="37"/>
      <c r="AA109" s="37"/>
      <c r="AB109" s="37"/>
      <c r="AC109" s="37"/>
      <c r="AD109" s="37"/>
      <c r="AE109" s="37"/>
      <c r="AT109" s="16" t="s">
        <v>1036</v>
      </c>
      <c r="AU109" s="16" t="s">
        <v>80</v>
      </c>
    </row>
    <row r="110" s="2" customFormat="1" ht="16.5" customHeight="1">
      <c r="A110" s="37"/>
      <c r="B110" s="38"/>
      <c r="C110" s="221" t="s">
        <v>139</v>
      </c>
      <c r="D110" s="221" t="s">
        <v>272</v>
      </c>
      <c r="E110" s="222" t="s">
        <v>1057</v>
      </c>
      <c r="F110" s="223" t="s">
        <v>1058</v>
      </c>
      <c r="G110" s="224" t="s">
        <v>133</v>
      </c>
      <c r="H110" s="225">
        <v>2</v>
      </c>
      <c r="I110" s="226"/>
      <c r="J110" s="227">
        <f>ROUND(I110*H110,2)</f>
        <v>0</v>
      </c>
      <c r="K110" s="223" t="s">
        <v>134</v>
      </c>
      <c r="L110" s="228"/>
      <c r="M110" s="229" t="s">
        <v>19</v>
      </c>
      <c r="N110" s="230" t="s">
        <v>43</v>
      </c>
      <c r="O110" s="83"/>
      <c r="P110" s="184">
        <f>O110*H110</f>
        <v>0</v>
      </c>
      <c r="Q110" s="184">
        <v>0.98999999999999999</v>
      </c>
      <c r="R110" s="184">
        <f>Q110*H110</f>
        <v>1.98</v>
      </c>
      <c r="S110" s="184">
        <v>0</v>
      </c>
      <c r="T110" s="185">
        <f>S110*H110</f>
        <v>0</v>
      </c>
      <c r="U110" s="37"/>
      <c r="V110" s="37"/>
      <c r="W110" s="37"/>
      <c r="X110" s="37"/>
      <c r="Y110" s="37"/>
      <c r="Z110" s="37"/>
      <c r="AA110" s="37"/>
      <c r="AB110" s="37"/>
      <c r="AC110" s="37"/>
      <c r="AD110" s="37"/>
      <c r="AE110" s="37"/>
      <c r="AR110" s="186" t="s">
        <v>612</v>
      </c>
      <c r="AT110" s="186" t="s">
        <v>272</v>
      </c>
      <c r="AU110" s="186" t="s">
        <v>80</v>
      </c>
      <c r="AY110" s="16" t="s">
        <v>136</v>
      </c>
      <c r="BE110" s="187">
        <f>IF(N110="základní",J110,0)</f>
        <v>0</v>
      </c>
      <c r="BF110" s="187">
        <f>IF(N110="snížená",J110,0)</f>
        <v>0</v>
      </c>
      <c r="BG110" s="187">
        <f>IF(N110="zákl. přenesená",J110,0)</f>
        <v>0</v>
      </c>
      <c r="BH110" s="187">
        <f>IF(N110="sníž. přenesená",J110,0)</f>
        <v>0</v>
      </c>
      <c r="BI110" s="187">
        <f>IF(N110="nulová",J110,0)</f>
        <v>0</v>
      </c>
      <c r="BJ110" s="16" t="s">
        <v>80</v>
      </c>
      <c r="BK110" s="187">
        <f>ROUND(I110*H110,2)</f>
        <v>0</v>
      </c>
      <c r="BL110" s="16" t="s">
        <v>612</v>
      </c>
      <c r="BM110" s="186" t="s">
        <v>228</v>
      </c>
    </row>
    <row r="111" s="2" customFormat="1">
      <c r="A111" s="37"/>
      <c r="B111" s="38"/>
      <c r="C111" s="39"/>
      <c r="D111" s="190" t="s">
        <v>1036</v>
      </c>
      <c r="E111" s="39"/>
      <c r="F111" s="257" t="s">
        <v>1037</v>
      </c>
      <c r="G111" s="39"/>
      <c r="H111" s="39"/>
      <c r="I111" s="258"/>
      <c r="J111" s="39"/>
      <c r="K111" s="39"/>
      <c r="L111" s="43"/>
      <c r="M111" s="259"/>
      <c r="N111" s="260"/>
      <c r="O111" s="83"/>
      <c r="P111" s="83"/>
      <c r="Q111" s="83"/>
      <c r="R111" s="83"/>
      <c r="S111" s="83"/>
      <c r="T111" s="84"/>
      <c r="U111" s="37"/>
      <c r="V111" s="37"/>
      <c r="W111" s="37"/>
      <c r="X111" s="37"/>
      <c r="Y111" s="37"/>
      <c r="Z111" s="37"/>
      <c r="AA111" s="37"/>
      <c r="AB111" s="37"/>
      <c r="AC111" s="37"/>
      <c r="AD111" s="37"/>
      <c r="AE111" s="37"/>
      <c r="AT111" s="16" t="s">
        <v>1036</v>
      </c>
      <c r="AU111" s="16" t="s">
        <v>80</v>
      </c>
    </row>
    <row r="112" s="2" customFormat="1" ht="16.5" customHeight="1">
      <c r="A112" s="37"/>
      <c r="B112" s="38"/>
      <c r="C112" s="221" t="s">
        <v>203</v>
      </c>
      <c r="D112" s="221" t="s">
        <v>272</v>
      </c>
      <c r="E112" s="222" t="s">
        <v>1059</v>
      </c>
      <c r="F112" s="223" t="s">
        <v>1060</v>
      </c>
      <c r="G112" s="224" t="s">
        <v>133</v>
      </c>
      <c r="H112" s="225">
        <v>1</v>
      </c>
      <c r="I112" s="226"/>
      <c r="J112" s="227">
        <f>ROUND(I112*H112,2)</f>
        <v>0</v>
      </c>
      <c r="K112" s="223" t="s">
        <v>134</v>
      </c>
      <c r="L112" s="228"/>
      <c r="M112" s="229" t="s">
        <v>19</v>
      </c>
      <c r="N112" s="230" t="s">
        <v>43</v>
      </c>
      <c r="O112" s="83"/>
      <c r="P112" s="184">
        <f>O112*H112</f>
        <v>0</v>
      </c>
      <c r="Q112" s="184">
        <v>1</v>
      </c>
      <c r="R112" s="184">
        <f>Q112*H112</f>
        <v>1</v>
      </c>
      <c r="S112" s="184">
        <v>0</v>
      </c>
      <c r="T112" s="185">
        <f>S112*H112</f>
        <v>0</v>
      </c>
      <c r="U112" s="37"/>
      <c r="V112" s="37"/>
      <c r="W112" s="37"/>
      <c r="X112" s="37"/>
      <c r="Y112" s="37"/>
      <c r="Z112" s="37"/>
      <c r="AA112" s="37"/>
      <c r="AB112" s="37"/>
      <c r="AC112" s="37"/>
      <c r="AD112" s="37"/>
      <c r="AE112" s="37"/>
      <c r="AR112" s="186" t="s">
        <v>612</v>
      </c>
      <c r="AT112" s="186" t="s">
        <v>272</v>
      </c>
      <c r="AU112" s="186" t="s">
        <v>80</v>
      </c>
      <c r="AY112" s="16" t="s">
        <v>136</v>
      </c>
      <c r="BE112" s="187">
        <f>IF(N112="základní",J112,0)</f>
        <v>0</v>
      </c>
      <c r="BF112" s="187">
        <f>IF(N112="snížená",J112,0)</f>
        <v>0</v>
      </c>
      <c r="BG112" s="187">
        <f>IF(N112="zákl. přenesená",J112,0)</f>
        <v>0</v>
      </c>
      <c r="BH112" s="187">
        <f>IF(N112="sníž. přenesená",J112,0)</f>
        <v>0</v>
      </c>
      <c r="BI112" s="187">
        <f>IF(N112="nulová",J112,0)</f>
        <v>0</v>
      </c>
      <c r="BJ112" s="16" t="s">
        <v>80</v>
      </c>
      <c r="BK112" s="187">
        <f>ROUND(I112*H112,2)</f>
        <v>0</v>
      </c>
      <c r="BL112" s="16" t="s">
        <v>612</v>
      </c>
      <c r="BM112" s="186" t="s">
        <v>232</v>
      </c>
    </row>
    <row r="113" s="2" customFormat="1">
      <c r="A113" s="37"/>
      <c r="B113" s="38"/>
      <c r="C113" s="39"/>
      <c r="D113" s="190" t="s">
        <v>1036</v>
      </c>
      <c r="E113" s="39"/>
      <c r="F113" s="257" t="s">
        <v>1037</v>
      </c>
      <c r="G113" s="39"/>
      <c r="H113" s="39"/>
      <c r="I113" s="258"/>
      <c r="J113" s="39"/>
      <c r="K113" s="39"/>
      <c r="L113" s="43"/>
      <c r="M113" s="259"/>
      <c r="N113" s="260"/>
      <c r="O113" s="83"/>
      <c r="P113" s="83"/>
      <c r="Q113" s="83"/>
      <c r="R113" s="83"/>
      <c r="S113" s="83"/>
      <c r="T113" s="84"/>
      <c r="U113" s="37"/>
      <c r="V113" s="37"/>
      <c r="W113" s="37"/>
      <c r="X113" s="37"/>
      <c r="Y113" s="37"/>
      <c r="Z113" s="37"/>
      <c r="AA113" s="37"/>
      <c r="AB113" s="37"/>
      <c r="AC113" s="37"/>
      <c r="AD113" s="37"/>
      <c r="AE113" s="37"/>
      <c r="AT113" s="16" t="s">
        <v>1036</v>
      </c>
      <c r="AU113" s="16" t="s">
        <v>80</v>
      </c>
    </row>
    <row r="114" s="2" customFormat="1" ht="16.5" customHeight="1">
      <c r="A114" s="37"/>
      <c r="B114" s="38"/>
      <c r="C114" s="221" t="s">
        <v>167</v>
      </c>
      <c r="D114" s="221" t="s">
        <v>272</v>
      </c>
      <c r="E114" s="222" t="s">
        <v>1061</v>
      </c>
      <c r="F114" s="223" t="s">
        <v>1062</v>
      </c>
      <c r="G114" s="224" t="s">
        <v>133</v>
      </c>
      <c r="H114" s="225">
        <v>4</v>
      </c>
      <c r="I114" s="226"/>
      <c r="J114" s="227">
        <f>ROUND(I114*H114,2)</f>
        <v>0</v>
      </c>
      <c r="K114" s="223" t="s">
        <v>134</v>
      </c>
      <c r="L114" s="228"/>
      <c r="M114" s="229" t="s">
        <v>19</v>
      </c>
      <c r="N114" s="230" t="s">
        <v>43</v>
      </c>
      <c r="O114" s="83"/>
      <c r="P114" s="184">
        <f>O114*H114</f>
        <v>0</v>
      </c>
      <c r="Q114" s="184">
        <v>0</v>
      </c>
      <c r="R114" s="184">
        <f>Q114*H114</f>
        <v>0</v>
      </c>
      <c r="S114" s="184">
        <v>0</v>
      </c>
      <c r="T114" s="185">
        <f>S114*H114</f>
        <v>0</v>
      </c>
      <c r="U114" s="37"/>
      <c r="V114" s="37"/>
      <c r="W114" s="37"/>
      <c r="X114" s="37"/>
      <c r="Y114" s="37"/>
      <c r="Z114" s="37"/>
      <c r="AA114" s="37"/>
      <c r="AB114" s="37"/>
      <c r="AC114" s="37"/>
      <c r="AD114" s="37"/>
      <c r="AE114" s="37"/>
      <c r="AR114" s="186" t="s">
        <v>612</v>
      </c>
      <c r="AT114" s="186" t="s">
        <v>272</v>
      </c>
      <c r="AU114" s="186" t="s">
        <v>80</v>
      </c>
      <c r="AY114" s="16" t="s">
        <v>136</v>
      </c>
      <c r="BE114" s="187">
        <f>IF(N114="základní",J114,0)</f>
        <v>0</v>
      </c>
      <c r="BF114" s="187">
        <f>IF(N114="snížená",J114,0)</f>
        <v>0</v>
      </c>
      <c r="BG114" s="187">
        <f>IF(N114="zákl. přenesená",J114,0)</f>
        <v>0</v>
      </c>
      <c r="BH114" s="187">
        <f>IF(N114="sníž. přenesená",J114,0)</f>
        <v>0</v>
      </c>
      <c r="BI114" s="187">
        <f>IF(N114="nulová",J114,0)</f>
        <v>0</v>
      </c>
      <c r="BJ114" s="16" t="s">
        <v>80</v>
      </c>
      <c r="BK114" s="187">
        <f>ROUND(I114*H114,2)</f>
        <v>0</v>
      </c>
      <c r="BL114" s="16" t="s">
        <v>612</v>
      </c>
      <c r="BM114" s="186" t="s">
        <v>238</v>
      </c>
    </row>
    <row r="115" s="2" customFormat="1">
      <c r="A115" s="37"/>
      <c r="B115" s="38"/>
      <c r="C115" s="39"/>
      <c r="D115" s="190" t="s">
        <v>1036</v>
      </c>
      <c r="E115" s="39"/>
      <c r="F115" s="257" t="s">
        <v>1037</v>
      </c>
      <c r="G115" s="39"/>
      <c r="H115" s="39"/>
      <c r="I115" s="258"/>
      <c r="J115" s="39"/>
      <c r="K115" s="39"/>
      <c r="L115" s="43"/>
      <c r="M115" s="259"/>
      <c r="N115" s="260"/>
      <c r="O115" s="83"/>
      <c r="P115" s="83"/>
      <c r="Q115" s="83"/>
      <c r="R115" s="83"/>
      <c r="S115" s="83"/>
      <c r="T115" s="84"/>
      <c r="U115" s="37"/>
      <c r="V115" s="37"/>
      <c r="W115" s="37"/>
      <c r="X115" s="37"/>
      <c r="Y115" s="37"/>
      <c r="Z115" s="37"/>
      <c r="AA115" s="37"/>
      <c r="AB115" s="37"/>
      <c r="AC115" s="37"/>
      <c r="AD115" s="37"/>
      <c r="AE115" s="37"/>
      <c r="AT115" s="16" t="s">
        <v>1036</v>
      </c>
      <c r="AU115" s="16" t="s">
        <v>80</v>
      </c>
    </row>
    <row r="116" s="2" customFormat="1" ht="21.75" customHeight="1">
      <c r="A116" s="37"/>
      <c r="B116" s="38"/>
      <c r="C116" s="221" t="s">
        <v>8</v>
      </c>
      <c r="D116" s="221" t="s">
        <v>272</v>
      </c>
      <c r="E116" s="222" t="s">
        <v>1063</v>
      </c>
      <c r="F116" s="223" t="s">
        <v>1064</v>
      </c>
      <c r="G116" s="224" t="s">
        <v>133</v>
      </c>
      <c r="H116" s="225">
        <v>2</v>
      </c>
      <c r="I116" s="226"/>
      <c r="J116" s="227">
        <f>ROUND(I116*H116,2)</f>
        <v>0</v>
      </c>
      <c r="K116" s="223" t="s">
        <v>134</v>
      </c>
      <c r="L116" s="228"/>
      <c r="M116" s="229" t="s">
        <v>19</v>
      </c>
      <c r="N116" s="230" t="s">
        <v>43</v>
      </c>
      <c r="O116" s="83"/>
      <c r="P116" s="184">
        <f>O116*H116</f>
        <v>0</v>
      </c>
      <c r="Q116" s="184">
        <v>0</v>
      </c>
      <c r="R116" s="184">
        <f>Q116*H116</f>
        <v>0</v>
      </c>
      <c r="S116" s="184">
        <v>0</v>
      </c>
      <c r="T116" s="185">
        <f>S116*H116</f>
        <v>0</v>
      </c>
      <c r="U116" s="37"/>
      <c r="V116" s="37"/>
      <c r="W116" s="37"/>
      <c r="X116" s="37"/>
      <c r="Y116" s="37"/>
      <c r="Z116" s="37"/>
      <c r="AA116" s="37"/>
      <c r="AB116" s="37"/>
      <c r="AC116" s="37"/>
      <c r="AD116" s="37"/>
      <c r="AE116" s="37"/>
      <c r="AR116" s="186" t="s">
        <v>612</v>
      </c>
      <c r="AT116" s="186" t="s">
        <v>272</v>
      </c>
      <c r="AU116" s="186" t="s">
        <v>80</v>
      </c>
      <c r="AY116" s="16" t="s">
        <v>136</v>
      </c>
      <c r="BE116" s="187">
        <f>IF(N116="základní",J116,0)</f>
        <v>0</v>
      </c>
      <c r="BF116" s="187">
        <f>IF(N116="snížená",J116,0)</f>
        <v>0</v>
      </c>
      <c r="BG116" s="187">
        <f>IF(N116="zákl. přenesená",J116,0)</f>
        <v>0</v>
      </c>
      <c r="BH116" s="187">
        <f>IF(N116="sníž. přenesená",J116,0)</f>
        <v>0</v>
      </c>
      <c r="BI116" s="187">
        <f>IF(N116="nulová",J116,0)</f>
        <v>0</v>
      </c>
      <c r="BJ116" s="16" t="s">
        <v>80</v>
      </c>
      <c r="BK116" s="187">
        <f>ROUND(I116*H116,2)</f>
        <v>0</v>
      </c>
      <c r="BL116" s="16" t="s">
        <v>612</v>
      </c>
      <c r="BM116" s="186" t="s">
        <v>244</v>
      </c>
    </row>
    <row r="117" s="2" customFormat="1">
      <c r="A117" s="37"/>
      <c r="B117" s="38"/>
      <c r="C117" s="39"/>
      <c r="D117" s="190" t="s">
        <v>1036</v>
      </c>
      <c r="E117" s="39"/>
      <c r="F117" s="257" t="s">
        <v>1037</v>
      </c>
      <c r="G117" s="39"/>
      <c r="H117" s="39"/>
      <c r="I117" s="258"/>
      <c r="J117" s="39"/>
      <c r="K117" s="39"/>
      <c r="L117" s="43"/>
      <c r="M117" s="259"/>
      <c r="N117" s="260"/>
      <c r="O117" s="83"/>
      <c r="P117" s="83"/>
      <c r="Q117" s="83"/>
      <c r="R117" s="83"/>
      <c r="S117" s="83"/>
      <c r="T117" s="84"/>
      <c r="U117" s="37"/>
      <c r="V117" s="37"/>
      <c r="W117" s="37"/>
      <c r="X117" s="37"/>
      <c r="Y117" s="37"/>
      <c r="Z117" s="37"/>
      <c r="AA117" s="37"/>
      <c r="AB117" s="37"/>
      <c r="AC117" s="37"/>
      <c r="AD117" s="37"/>
      <c r="AE117" s="37"/>
      <c r="AT117" s="16" t="s">
        <v>1036</v>
      </c>
      <c r="AU117" s="16" t="s">
        <v>80</v>
      </c>
    </row>
    <row r="118" s="2" customFormat="1" ht="16.5" customHeight="1">
      <c r="A118" s="37"/>
      <c r="B118" s="38"/>
      <c r="C118" s="221" t="s">
        <v>172</v>
      </c>
      <c r="D118" s="221" t="s">
        <v>272</v>
      </c>
      <c r="E118" s="222" t="s">
        <v>1065</v>
      </c>
      <c r="F118" s="223" t="s">
        <v>1066</v>
      </c>
      <c r="G118" s="224" t="s">
        <v>133</v>
      </c>
      <c r="H118" s="225">
        <v>2</v>
      </c>
      <c r="I118" s="226"/>
      <c r="J118" s="227">
        <f>ROUND(I118*H118,2)</f>
        <v>0</v>
      </c>
      <c r="K118" s="223" t="s">
        <v>134</v>
      </c>
      <c r="L118" s="228"/>
      <c r="M118" s="229" t="s">
        <v>19</v>
      </c>
      <c r="N118" s="230" t="s">
        <v>43</v>
      </c>
      <c r="O118" s="83"/>
      <c r="P118" s="184">
        <f>O118*H118</f>
        <v>0</v>
      </c>
      <c r="Q118" s="184">
        <v>0</v>
      </c>
      <c r="R118" s="184">
        <f>Q118*H118</f>
        <v>0</v>
      </c>
      <c r="S118" s="184">
        <v>0</v>
      </c>
      <c r="T118" s="185">
        <f>S118*H118</f>
        <v>0</v>
      </c>
      <c r="U118" s="37"/>
      <c r="V118" s="37"/>
      <c r="W118" s="37"/>
      <c r="X118" s="37"/>
      <c r="Y118" s="37"/>
      <c r="Z118" s="37"/>
      <c r="AA118" s="37"/>
      <c r="AB118" s="37"/>
      <c r="AC118" s="37"/>
      <c r="AD118" s="37"/>
      <c r="AE118" s="37"/>
      <c r="AR118" s="186" t="s">
        <v>612</v>
      </c>
      <c r="AT118" s="186" t="s">
        <v>272</v>
      </c>
      <c r="AU118" s="186" t="s">
        <v>80</v>
      </c>
      <c r="AY118" s="16" t="s">
        <v>136</v>
      </c>
      <c r="BE118" s="187">
        <f>IF(N118="základní",J118,0)</f>
        <v>0</v>
      </c>
      <c r="BF118" s="187">
        <f>IF(N118="snížená",J118,0)</f>
        <v>0</v>
      </c>
      <c r="BG118" s="187">
        <f>IF(N118="zákl. přenesená",J118,0)</f>
        <v>0</v>
      </c>
      <c r="BH118" s="187">
        <f>IF(N118="sníž. přenesená",J118,0)</f>
        <v>0</v>
      </c>
      <c r="BI118" s="187">
        <f>IF(N118="nulová",J118,0)</f>
        <v>0</v>
      </c>
      <c r="BJ118" s="16" t="s">
        <v>80</v>
      </c>
      <c r="BK118" s="187">
        <f>ROUND(I118*H118,2)</f>
        <v>0</v>
      </c>
      <c r="BL118" s="16" t="s">
        <v>612</v>
      </c>
      <c r="BM118" s="186" t="s">
        <v>249</v>
      </c>
    </row>
    <row r="119" s="2" customFormat="1">
      <c r="A119" s="37"/>
      <c r="B119" s="38"/>
      <c r="C119" s="39"/>
      <c r="D119" s="190" t="s">
        <v>1036</v>
      </c>
      <c r="E119" s="39"/>
      <c r="F119" s="257" t="s">
        <v>1037</v>
      </c>
      <c r="G119" s="39"/>
      <c r="H119" s="39"/>
      <c r="I119" s="258"/>
      <c r="J119" s="39"/>
      <c r="K119" s="39"/>
      <c r="L119" s="43"/>
      <c r="M119" s="259"/>
      <c r="N119" s="260"/>
      <c r="O119" s="83"/>
      <c r="P119" s="83"/>
      <c r="Q119" s="83"/>
      <c r="R119" s="83"/>
      <c r="S119" s="83"/>
      <c r="T119" s="84"/>
      <c r="U119" s="37"/>
      <c r="V119" s="37"/>
      <c r="W119" s="37"/>
      <c r="X119" s="37"/>
      <c r="Y119" s="37"/>
      <c r="Z119" s="37"/>
      <c r="AA119" s="37"/>
      <c r="AB119" s="37"/>
      <c r="AC119" s="37"/>
      <c r="AD119" s="37"/>
      <c r="AE119" s="37"/>
      <c r="AT119" s="16" t="s">
        <v>1036</v>
      </c>
      <c r="AU119" s="16" t="s">
        <v>80</v>
      </c>
    </row>
    <row r="120" s="2" customFormat="1" ht="16.5" customHeight="1">
      <c r="A120" s="37"/>
      <c r="B120" s="38"/>
      <c r="C120" s="221" t="s">
        <v>177</v>
      </c>
      <c r="D120" s="221" t="s">
        <v>272</v>
      </c>
      <c r="E120" s="222" t="s">
        <v>1067</v>
      </c>
      <c r="F120" s="223" t="s">
        <v>1068</v>
      </c>
      <c r="G120" s="224" t="s">
        <v>133</v>
      </c>
      <c r="H120" s="225">
        <v>1</v>
      </c>
      <c r="I120" s="226"/>
      <c r="J120" s="227">
        <f>ROUND(I120*H120,2)</f>
        <v>0</v>
      </c>
      <c r="K120" s="223" t="s">
        <v>134</v>
      </c>
      <c r="L120" s="228"/>
      <c r="M120" s="229" t="s">
        <v>19</v>
      </c>
      <c r="N120" s="230" t="s">
        <v>43</v>
      </c>
      <c r="O120" s="83"/>
      <c r="P120" s="184">
        <f>O120*H120</f>
        <v>0</v>
      </c>
      <c r="Q120" s="184">
        <v>0</v>
      </c>
      <c r="R120" s="184">
        <f>Q120*H120</f>
        <v>0</v>
      </c>
      <c r="S120" s="184">
        <v>0</v>
      </c>
      <c r="T120" s="185">
        <f>S120*H120</f>
        <v>0</v>
      </c>
      <c r="U120" s="37"/>
      <c r="V120" s="37"/>
      <c r="W120" s="37"/>
      <c r="X120" s="37"/>
      <c r="Y120" s="37"/>
      <c r="Z120" s="37"/>
      <c r="AA120" s="37"/>
      <c r="AB120" s="37"/>
      <c r="AC120" s="37"/>
      <c r="AD120" s="37"/>
      <c r="AE120" s="37"/>
      <c r="AR120" s="186" t="s">
        <v>612</v>
      </c>
      <c r="AT120" s="186" t="s">
        <v>272</v>
      </c>
      <c r="AU120" s="186" t="s">
        <v>80</v>
      </c>
      <c r="AY120" s="16" t="s">
        <v>136</v>
      </c>
      <c r="BE120" s="187">
        <f>IF(N120="základní",J120,0)</f>
        <v>0</v>
      </c>
      <c r="BF120" s="187">
        <f>IF(N120="snížená",J120,0)</f>
        <v>0</v>
      </c>
      <c r="BG120" s="187">
        <f>IF(N120="zákl. přenesená",J120,0)</f>
        <v>0</v>
      </c>
      <c r="BH120" s="187">
        <f>IF(N120="sníž. přenesená",J120,0)</f>
        <v>0</v>
      </c>
      <c r="BI120" s="187">
        <f>IF(N120="nulová",J120,0)</f>
        <v>0</v>
      </c>
      <c r="BJ120" s="16" t="s">
        <v>80</v>
      </c>
      <c r="BK120" s="187">
        <f>ROUND(I120*H120,2)</f>
        <v>0</v>
      </c>
      <c r="BL120" s="16" t="s">
        <v>612</v>
      </c>
      <c r="BM120" s="186" t="s">
        <v>261</v>
      </c>
    </row>
    <row r="121" s="2" customFormat="1">
      <c r="A121" s="37"/>
      <c r="B121" s="38"/>
      <c r="C121" s="39"/>
      <c r="D121" s="190" t="s">
        <v>1036</v>
      </c>
      <c r="E121" s="39"/>
      <c r="F121" s="257" t="s">
        <v>1037</v>
      </c>
      <c r="G121" s="39"/>
      <c r="H121" s="39"/>
      <c r="I121" s="258"/>
      <c r="J121" s="39"/>
      <c r="K121" s="39"/>
      <c r="L121" s="43"/>
      <c r="M121" s="259"/>
      <c r="N121" s="260"/>
      <c r="O121" s="83"/>
      <c r="P121" s="83"/>
      <c r="Q121" s="83"/>
      <c r="R121" s="83"/>
      <c r="S121" s="83"/>
      <c r="T121" s="84"/>
      <c r="U121" s="37"/>
      <c r="V121" s="37"/>
      <c r="W121" s="37"/>
      <c r="X121" s="37"/>
      <c r="Y121" s="37"/>
      <c r="Z121" s="37"/>
      <c r="AA121" s="37"/>
      <c r="AB121" s="37"/>
      <c r="AC121" s="37"/>
      <c r="AD121" s="37"/>
      <c r="AE121" s="37"/>
      <c r="AT121" s="16" t="s">
        <v>1036</v>
      </c>
      <c r="AU121" s="16" t="s">
        <v>80</v>
      </c>
    </row>
    <row r="122" s="14" customFormat="1" ht="25.92" customHeight="1">
      <c r="A122" s="14"/>
      <c r="B122" s="243"/>
      <c r="C122" s="244"/>
      <c r="D122" s="245" t="s">
        <v>71</v>
      </c>
      <c r="E122" s="246" t="s">
        <v>1069</v>
      </c>
      <c r="F122" s="246" t="s">
        <v>86</v>
      </c>
      <c r="G122" s="244"/>
      <c r="H122" s="244"/>
      <c r="I122" s="247"/>
      <c r="J122" s="248">
        <f>BK122</f>
        <v>0</v>
      </c>
      <c r="K122" s="244"/>
      <c r="L122" s="249"/>
      <c r="M122" s="250"/>
      <c r="N122" s="251"/>
      <c r="O122" s="251"/>
      <c r="P122" s="252">
        <f>SUM(P123:P134)</f>
        <v>0</v>
      </c>
      <c r="Q122" s="251"/>
      <c r="R122" s="252">
        <f>SUM(R123:R134)</f>
        <v>0</v>
      </c>
      <c r="S122" s="251"/>
      <c r="T122" s="253">
        <f>SUM(T123:T134)</f>
        <v>0</v>
      </c>
      <c r="U122" s="14"/>
      <c r="V122" s="14"/>
      <c r="W122" s="14"/>
      <c r="X122" s="14"/>
      <c r="Y122" s="14"/>
      <c r="Z122" s="14"/>
      <c r="AA122" s="14"/>
      <c r="AB122" s="14"/>
      <c r="AC122" s="14"/>
      <c r="AD122" s="14"/>
      <c r="AE122" s="14"/>
      <c r="AR122" s="254" t="s">
        <v>80</v>
      </c>
      <c r="AT122" s="255" t="s">
        <v>71</v>
      </c>
      <c r="AU122" s="255" t="s">
        <v>72</v>
      </c>
      <c r="AY122" s="254" t="s">
        <v>136</v>
      </c>
      <c r="BK122" s="256">
        <f>SUM(BK123:BK134)</f>
        <v>0</v>
      </c>
    </row>
    <row r="123" s="2" customFormat="1" ht="16.5" customHeight="1">
      <c r="A123" s="37"/>
      <c r="B123" s="38"/>
      <c r="C123" s="221" t="s">
        <v>234</v>
      </c>
      <c r="D123" s="221" t="s">
        <v>272</v>
      </c>
      <c r="E123" s="222" t="s">
        <v>1034</v>
      </c>
      <c r="F123" s="223" t="s">
        <v>1035</v>
      </c>
      <c r="G123" s="224" t="s">
        <v>237</v>
      </c>
      <c r="H123" s="225">
        <v>350</v>
      </c>
      <c r="I123" s="226"/>
      <c r="J123" s="227">
        <f>ROUND(I123*H123,2)</f>
        <v>0</v>
      </c>
      <c r="K123" s="223" t="s">
        <v>134</v>
      </c>
      <c r="L123" s="228"/>
      <c r="M123" s="229" t="s">
        <v>19</v>
      </c>
      <c r="N123" s="230" t="s">
        <v>43</v>
      </c>
      <c r="O123" s="83"/>
      <c r="P123" s="184">
        <f>O123*H123</f>
        <v>0</v>
      </c>
      <c r="Q123" s="184">
        <v>0</v>
      </c>
      <c r="R123" s="184">
        <f>Q123*H123</f>
        <v>0</v>
      </c>
      <c r="S123" s="184">
        <v>0</v>
      </c>
      <c r="T123" s="185">
        <f>S123*H123</f>
        <v>0</v>
      </c>
      <c r="U123" s="37"/>
      <c r="V123" s="37"/>
      <c r="W123" s="37"/>
      <c r="X123" s="37"/>
      <c r="Y123" s="37"/>
      <c r="Z123" s="37"/>
      <c r="AA123" s="37"/>
      <c r="AB123" s="37"/>
      <c r="AC123" s="37"/>
      <c r="AD123" s="37"/>
      <c r="AE123" s="37"/>
      <c r="AR123" s="186" t="s">
        <v>612</v>
      </c>
      <c r="AT123" s="186" t="s">
        <v>272</v>
      </c>
      <c r="AU123" s="186" t="s">
        <v>80</v>
      </c>
      <c r="AY123" s="16" t="s">
        <v>136</v>
      </c>
      <c r="BE123" s="187">
        <f>IF(N123="základní",J123,0)</f>
        <v>0</v>
      </c>
      <c r="BF123" s="187">
        <f>IF(N123="snížená",J123,0)</f>
        <v>0</v>
      </c>
      <c r="BG123" s="187">
        <f>IF(N123="zákl. přenesená",J123,0)</f>
        <v>0</v>
      </c>
      <c r="BH123" s="187">
        <f>IF(N123="sníž. přenesená",J123,0)</f>
        <v>0</v>
      </c>
      <c r="BI123" s="187">
        <f>IF(N123="nulová",J123,0)</f>
        <v>0</v>
      </c>
      <c r="BJ123" s="16" t="s">
        <v>80</v>
      </c>
      <c r="BK123" s="187">
        <f>ROUND(I123*H123,2)</f>
        <v>0</v>
      </c>
      <c r="BL123" s="16" t="s">
        <v>612</v>
      </c>
      <c r="BM123" s="186" t="s">
        <v>326</v>
      </c>
    </row>
    <row r="124" s="2" customFormat="1">
      <c r="A124" s="37"/>
      <c r="B124" s="38"/>
      <c r="C124" s="39"/>
      <c r="D124" s="190" t="s">
        <v>1036</v>
      </c>
      <c r="E124" s="39"/>
      <c r="F124" s="257" t="s">
        <v>1037</v>
      </c>
      <c r="G124" s="39"/>
      <c r="H124" s="39"/>
      <c r="I124" s="258"/>
      <c r="J124" s="39"/>
      <c r="K124" s="39"/>
      <c r="L124" s="43"/>
      <c r="M124" s="259"/>
      <c r="N124" s="260"/>
      <c r="O124" s="83"/>
      <c r="P124" s="83"/>
      <c r="Q124" s="83"/>
      <c r="R124" s="83"/>
      <c r="S124" s="83"/>
      <c r="T124" s="84"/>
      <c r="U124" s="37"/>
      <c r="V124" s="37"/>
      <c r="W124" s="37"/>
      <c r="X124" s="37"/>
      <c r="Y124" s="37"/>
      <c r="Z124" s="37"/>
      <c r="AA124" s="37"/>
      <c r="AB124" s="37"/>
      <c r="AC124" s="37"/>
      <c r="AD124" s="37"/>
      <c r="AE124" s="37"/>
      <c r="AT124" s="16" t="s">
        <v>1036</v>
      </c>
      <c r="AU124" s="16" t="s">
        <v>80</v>
      </c>
    </row>
    <row r="125" s="2" customFormat="1" ht="16.5" customHeight="1">
      <c r="A125" s="37"/>
      <c r="B125" s="38"/>
      <c r="C125" s="221" t="s">
        <v>183</v>
      </c>
      <c r="D125" s="221" t="s">
        <v>272</v>
      </c>
      <c r="E125" s="222" t="s">
        <v>1070</v>
      </c>
      <c r="F125" s="223" t="s">
        <v>1071</v>
      </c>
      <c r="G125" s="224" t="s">
        <v>133</v>
      </c>
      <c r="H125" s="225">
        <v>2</v>
      </c>
      <c r="I125" s="226"/>
      <c r="J125" s="227">
        <f>ROUND(I125*H125,2)</f>
        <v>0</v>
      </c>
      <c r="K125" s="223" t="s">
        <v>134</v>
      </c>
      <c r="L125" s="228"/>
      <c r="M125" s="229" t="s">
        <v>19</v>
      </c>
      <c r="N125" s="230" t="s">
        <v>43</v>
      </c>
      <c r="O125" s="83"/>
      <c r="P125" s="184">
        <f>O125*H125</f>
        <v>0</v>
      </c>
      <c r="Q125" s="184">
        <v>0</v>
      </c>
      <c r="R125" s="184">
        <f>Q125*H125</f>
        <v>0</v>
      </c>
      <c r="S125" s="184">
        <v>0</v>
      </c>
      <c r="T125" s="185">
        <f>S125*H125</f>
        <v>0</v>
      </c>
      <c r="U125" s="37"/>
      <c r="V125" s="37"/>
      <c r="W125" s="37"/>
      <c r="X125" s="37"/>
      <c r="Y125" s="37"/>
      <c r="Z125" s="37"/>
      <c r="AA125" s="37"/>
      <c r="AB125" s="37"/>
      <c r="AC125" s="37"/>
      <c r="AD125" s="37"/>
      <c r="AE125" s="37"/>
      <c r="AR125" s="186" t="s">
        <v>612</v>
      </c>
      <c r="AT125" s="186" t="s">
        <v>272</v>
      </c>
      <c r="AU125" s="186" t="s">
        <v>80</v>
      </c>
      <c r="AY125" s="16" t="s">
        <v>136</v>
      </c>
      <c r="BE125" s="187">
        <f>IF(N125="základní",J125,0)</f>
        <v>0</v>
      </c>
      <c r="BF125" s="187">
        <f>IF(N125="snížená",J125,0)</f>
        <v>0</v>
      </c>
      <c r="BG125" s="187">
        <f>IF(N125="zákl. přenesená",J125,0)</f>
        <v>0</v>
      </c>
      <c r="BH125" s="187">
        <f>IF(N125="sníž. přenesená",J125,0)</f>
        <v>0</v>
      </c>
      <c r="BI125" s="187">
        <f>IF(N125="nulová",J125,0)</f>
        <v>0</v>
      </c>
      <c r="BJ125" s="16" t="s">
        <v>80</v>
      </c>
      <c r="BK125" s="187">
        <f>ROUND(I125*H125,2)</f>
        <v>0</v>
      </c>
      <c r="BL125" s="16" t="s">
        <v>612</v>
      </c>
      <c r="BM125" s="186" t="s">
        <v>340</v>
      </c>
    </row>
    <row r="126" s="2" customFormat="1">
      <c r="A126" s="37"/>
      <c r="B126" s="38"/>
      <c r="C126" s="39"/>
      <c r="D126" s="190" t="s">
        <v>1036</v>
      </c>
      <c r="E126" s="39"/>
      <c r="F126" s="257" t="s">
        <v>1037</v>
      </c>
      <c r="G126" s="39"/>
      <c r="H126" s="39"/>
      <c r="I126" s="258"/>
      <c r="J126" s="39"/>
      <c r="K126" s="39"/>
      <c r="L126" s="43"/>
      <c r="M126" s="259"/>
      <c r="N126" s="260"/>
      <c r="O126" s="83"/>
      <c r="P126" s="83"/>
      <c r="Q126" s="83"/>
      <c r="R126" s="83"/>
      <c r="S126" s="83"/>
      <c r="T126" s="84"/>
      <c r="U126" s="37"/>
      <c r="V126" s="37"/>
      <c r="W126" s="37"/>
      <c r="X126" s="37"/>
      <c r="Y126" s="37"/>
      <c r="Z126" s="37"/>
      <c r="AA126" s="37"/>
      <c r="AB126" s="37"/>
      <c r="AC126" s="37"/>
      <c r="AD126" s="37"/>
      <c r="AE126" s="37"/>
      <c r="AT126" s="16" t="s">
        <v>1036</v>
      </c>
      <c r="AU126" s="16" t="s">
        <v>80</v>
      </c>
    </row>
    <row r="127" s="2" customFormat="1" ht="16.5" customHeight="1">
      <c r="A127" s="37"/>
      <c r="B127" s="38"/>
      <c r="C127" s="221" t="s">
        <v>7</v>
      </c>
      <c r="D127" s="221" t="s">
        <v>272</v>
      </c>
      <c r="E127" s="222" t="s">
        <v>1072</v>
      </c>
      <c r="F127" s="223" t="s">
        <v>1073</v>
      </c>
      <c r="G127" s="224" t="s">
        <v>133</v>
      </c>
      <c r="H127" s="225">
        <v>2</v>
      </c>
      <c r="I127" s="226"/>
      <c r="J127" s="227">
        <f>ROUND(I127*H127,2)</f>
        <v>0</v>
      </c>
      <c r="K127" s="223" t="s">
        <v>134</v>
      </c>
      <c r="L127" s="228"/>
      <c r="M127" s="229" t="s">
        <v>19</v>
      </c>
      <c r="N127" s="230" t="s">
        <v>43</v>
      </c>
      <c r="O127" s="83"/>
      <c r="P127" s="184">
        <f>O127*H127</f>
        <v>0</v>
      </c>
      <c r="Q127" s="184">
        <v>0</v>
      </c>
      <c r="R127" s="184">
        <f>Q127*H127</f>
        <v>0</v>
      </c>
      <c r="S127" s="184">
        <v>0</v>
      </c>
      <c r="T127" s="185">
        <f>S127*H127</f>
        <v>0</v>
      </c>
      <c r="U127" s="37"/>
      <c r="V127" s="37"/>
      <c r="W127" s="37"/>
      <c r="X127" s="37"/>
      <c r="Y127" s="37"/>
      <c r="Z127" s="37"/>
      <c r="AA127" s="37"/>
      <c r="AB127" s="37"/>
      <c r="AC127" s="37"/>
      <c r="AD127" s="37"/>
      <c r="AE127" s="37"/>
      <c r="AR127" s="186" t="s">
        <v>612</v>
      </c>
      <c r="AT127" s="186" t="s">
        <v>272</v>
      </c>
      <c r="AU127" s="186" t="s">
        <v>80</v>
      </c>
      <c r="AY127" s="16" t="s">
        <v>136</v>
      </c>
      <c r="BE127" s="187">
        <f>IF(N127="základní",J127,0)</f>
        <v>0</v>
      </c>
      <c r="BF127" s="187">
        <f>IF(N127="snížená",J127,0)</f>
        <v>0</v>
      </c>
      <c r="BG127" s="187">
        <f>IF(N127="zákl. přenesená",J127,0)</f>
        <v>0</v>
      </c>
      <c r="BH127" s="187">
        <f>IF(N127="sníž. přenesená",J127,0)</f>
        <v>0</v>
      </c>
      <c r="BI127" s="187">
        <f>IF(N127="nulová",J127,0)</f>
        <v>0</v>
      </c>
      <c r="BJ127" s="16" t="s">
        <v>80</v>
      </c>
      <c r="BK127" s="187">
        <f>ROUND(I127*H127,2)</f>
        <v>0</v>
      </c>
      <c r="BL127" s="16" t="s">
        <v>612</v>
      </c>
      <c r="BM127" s="186" t="s">
        <v>343</v>
      </c>
    </row>
    <row r="128" s="2" customFormat="1">
      <c r="A128" s="37"/>
      <c r="B128" s="38"/>
      <c r="C128" s="39"/>
      <c r="D128" s="190" t="s">
        <v>1036</v>
      </c>
      <c r="E128" s="39"/>
      <c r="F128" s="257" t="s">
        <v>1037</v>
      </c>
      <c r="G128" s="39"/>
      <c r="H128" s="39"/>
      <c r="I128" s="258"/>
      <c r="J128" s="39"/>
      <c r="K128" s="39"/>
      <c r="L128" s="43"/>
      <c r="M128" s="259"/>
      <c r="N128" s="260"/>
      <c r="O128" s="83"/>
      <c r="P128" s="83"/>
      <c r="Q128" s="83"/>
      <c r="R128" s="83"/>
      <c r="S128" s="83"/>
      <c r="T128" s="84"/>
      <c r="U128" s="37"/>
      <c r="V128" s="37"/>
      <c r="W128" s="37"/>
      <c r="X128" s="37"/>
      <c r="Y128" s="37"/>
      <c r="Z128" s="37"/>
      <c r="AA128" s="37"/>
      <c r="AB128" s="37"/>
      <c r="AC128" s="37"/>
      <c r="AD128" s="37"/>
      <c r="AE128" s="37"/>
      <c r="AT128" s="16" t="s">
        <v>1036</v>
      </c>
      <c r="AU128" s="16" t="s">
        <v>80</v>
      </c>
    </row>
    <row r="129" s="2" customFormat="1" ht="16.5" customHeight="1">
      <c r="A129" s="37"/>
      <c r="B129" s="38"/>
      <c r="C129" s="221" t="s">
        <v>188</v>
      </c>
      <c r="D129" s="221" t="s">
        <v>272</v>
      </c>
      <c r="E129" s="222" t="s">
        <v>1074</v>
      </c>
      <c r="F129" s="223" t="s">
        <v>1075</v>
      </c>
      <c r="G129" s="224" t="s">
        <v>133</v>
      </c>
      <c r="H129" s="225">
        <v>1</v>
      </c>
      <c r="I129" s="226"/>
      <c r="J129" s="227">
        <f>ROUND(I129*H129,2)</f>
        <v>0</v>
      </c>
      <c r="K129" s="223" t="s">
        <v>134</v>
      </c>
      <c r="L129" s="228"/>
      <c r="M129" s="229" t="s">
        <v>19</v>
      </c>
      <c r="N129" s="230" t="s">
        <v>43</v>
      </c>
      <c r="O129" s="83"/>
      <c r="P129" s="184">
        <f>O129*H129</f>
        <v>0</v>
      </c>
      <c r="Q129" s="184">
        <v>0</v>
      </c>
      <c r="R129" s="184">
        <f>Q129*H129</f>
        <v>0</v>
      </c>
      <c r="S129" s="184">
        <v>0</v>
      </c>
      <c r="T129" s="185">
        <f>S129*H129</f>
        <v>0</v>
      </c>
      <c r="U129" s="37"/>
      <c r="V129" s="37"/>
      <c r="W129" s="37"/>
      <c r="X129" s="37"/>
      <c r="Y129" s="37"/>
      <c r="Z129" s="37"/>
      <c r="AA129" s="37"/>
      <c r="AB129" s="37"/>
      <c r="AC129" s="37"/>
      <c r="AD129" s="37"/>
      <c r="AE129" s="37"/>
      <c r="AR129" s="186" t="s">
        <v>612</v>
      </c>
      <c r="AT129" s="186" t="s">
        <v>272</v>
      </c>
      <c r="AU129" s="186" t="s">
        <v>80</v>
      </c>
      <c r="AY129" s="16" t="s">
        <v>136</v>
      </c>
      <c r="BE129" s="187">
        <f>IF(N129="základní",J129,0)</f>
        <v>0</v>
      </c>
      <c r="BF129" s="187">
        <f>IF(N129="snížená",J129,0)</f>
        <v>0</v>
      </c>
      <c r="BG129" s="187">
        <f>IF(N129="zákl. přenesená",J129,0)</f>
        <v>0</v>
      </c>
      <c r="BH129" s="187">
        <f>IF(N129="sníž. přenesená",J129,0)</f>
        <v>0</v>
      </c>
      <c r="BI129" s="187">
        <f>IF(N129="nulová",J129,0)</f>
        <v>0</v>
      </c>
      <c r="BJ129" s="16" t="s">
        <v>80</v>
      </c>
      <c r="BK129" s="187">
        <f>ROUND(I129*H129,2)</f>
        <v>0</v>
      </c>
      <c r="BL129" s="16" t="s">
        <v>612</v>
      </c>
      <c r="BM129" s="186" t="s">
        <v>551</v>
      </c>
    </row>
    <row r="130" s="2" customFormat="1">
      <c r="A130" s="37"/>
      <c r="B130" s="38"/>
      <c r="C130" s="39"/>
      <c r="D130" s="190" t="s">
        <v>1036</v>
      </c>
      <c r="E130" s="39"/>
      <c r="F130" s="257" t="s">
        <v>1037</v>
      </c>
      <c r="G130" s="39"/>
      <c r="H130" s="39"/>
      <c r="I130" s="258"/>
      <c r="J130" s="39"/>
      <c r="K130" s="39"/>
      <c r="L130" s="43"/>
      <c r="M130" s="259"/>
      <c r="N130" s="260"/>
      <c r="O130" s="83"/>
      <c r="P130" s="83"/>
      <c r="Q130" s="83"/>
      <c r="R130" s="83"/>
      <c r="S130" s="83"/>
      <c r="T130" s="84"/>
      <c r="U130" s="37"/>
      <c r="V130" s="37"/>
      <c r="W130" s="37"/>
      <c r="X130" s="37"/>
      <c r="Y130" s="37"/>
      <c r="Z130" s="37"/>
      <c r="AA130" s="37"/>
      <c r="AB130" s="37"/>
      <c r="AC130" s="37"/>
      <c r="AD130" s="37"/>
      <c r="AE130" s="37"/>
      <c r="AT130" s="16" t="s">
        <v>1036</v>
      </c>
      <c r="AU130" s="16" t="s">
        <v>80</v>
      </c>
    </row>
    <row r="131" s="2" customFormat="1" ht="16.5" customHeight="1">
      <c r="A131" s="37"/>
      <c r="B131" s="38"/>
      <c r="C131" s="221" t="s">
        <v>255</v>
      </c>
      <c r="D131" s="221" t="s">
        <v>272</v>
      </c>
      <c r="E131" s="222" t="s">
        <v>1076</v>
      </c>
      <c r="F131" s="223" t="s">
        <v>1077</v>
      </c>
      <c r="G131" s="224" t="s">
        <v>133</v>
      </c>
      <c r="H131" s="225">
        <v>2</v>
      </c>
      <c r="I131" s="226"/>
      <c r="J131" s="227">
        <f>ROUND(I131*H131,2)</f>
        <v>0</v>
      </c>
      <c r="K131" s="223" t="s">
        <v>134</v>
      </c>
      <c r="L131" s="228"/>
      <c r="M131" s="229" t="s">
        <v>19</v>
      </c>
      <c r="N131" s="230" t="s">
        <v>43</v>
      </c>
      <c r="O131" s="83"/>
      <c r="P131" s="184">
        <f>O131*H131</f>
        <v>0</v>
      </c>
      <c r="Q131" s="184">
        <v>0</v>
      </c>
      <c r="R131" s="184">
        <f>Q131*H131</f>
        <v>0</v>
      </c>
      <c r="S131" s="184">
        <v>0</v>
      </c>
      <c r="T131" s="185">
        <f>S131*H131</f>
        <v>0</v>
      </c>
      <c r="U131" s="37"/>
      <c r="V131" s="37"/>
      <c r="W131" s="37"/>
      <c r="X131" s="37"/>
      <c r="Y131" s="37"/>
      <c r="Z131" s="37"/>
      <c r="AA131" s="37"/>
      <c r="AB131" s="37"/>
      <c r="AC131" s="37"/>
      <c r="AD131" s="37"/>
      <c r="AE131" s="37"/>
      <c r="AR131" s="186" t="s">
        <v>612</v>
      </c>
      <c r="AT131" s="186" t="s">
        <v>272</v>
      </c>
      <c r="AU131" s="186" t="s">
        <v>80</v>
      </c>
      <c r="AY131" s="16" t="s">
        <v>136</v>
      </c>
      <c r="BE131" s="187">
        <f>IF(N131="základní",J131,0)</f>
        <v>0</v>
      </c>
      <c r="BF131" s="187">
        <f>IF(N131="snížená",J131,0)</f>
        <v>0</v>
      </c>
      <c r="BG131" s="187">
        <f>IF(N131="zákl. přenesená",J131,0)</f>
        <v>0</v>
      </c>
      <c r="BH131" s="187">
        <f>IF(N131="sníž. přenesená",J131,0)</f>
        <v>0</v>
      </c>
      <c r="BI131" s="187">
        <f>IF(N131="nulová",J131,0)</f>
        <v>0</v>
      </c>
      <c r="BJ131" s="16" t="s">
        <v>80</v>
      </c>
      <c r="BK131" s="187">
        <f>ROUND(I131*H131,2)</f>
        <v>0</v>
      </c>
      <c r="BL131" s="16" t="s">
        <v>612</v>
      </c>
      <c r="BM131" s="186" t="s">
        <v>347</v>
      </c>
    </row>
    <row r="132" s="2" customFormat="1">
      <c r="A132" s="37"/>
      <c r="B132" s="38"/>
      <c r="C132" s="39"/>
      <c r="D132" s="190" t="s">
        <v>1036</v>
      </c>
      <c r="E132" s="39"/>
      <c r="F132" s="257" t="s">
        <v>1037</v>
      </c>
      <c r="G132" s="39"/>
      <c r="H132" s="39"/>
      <c r="I132" s="258"/>
      <c r="J132" s="39"/>
      <c r="K132" s="39"/>
      <c r="L132" s="43"/>
      <c r="M132" s="259"/>
      <c r="N132" s="260"/>
      <c r="O132" s="83"/>
      <c r="P132" s="83"/>
      <c r="Q132" s="83"/>
      <c r="R132" s="83"/>
      <c r="S132" s="83"/>
      <c r="T132" s="84"/>
      <c r="U132" s="37"/>
      <c r="V132" s="37"/>
      <c r="W132" s="37"/>
      <c r="X132" s="37"/>
      <c r="Y132" s="37"/>
      <c r="Z132" s="37"/>
      <c r="AA132" s="37"/>
      <c r="AB132" s="37"/>
      <c r="AC132" s="37"/>
      <c r="AD132" s="37"/>
      <c r="AE132" s="37"/>
      <c r="AT132" s="16" t="s">
        <v>1036</v>
      </c>
      <c r="AU132" s="16" t="s">
        <v>80</v>
      </c>
    </row>
    <row r="133" s="2" customFormat="1" ht="16.5" customHeight="1">
      <c r="A133" s="37"/>
      <c r="B133" s="38"/>
      <c r="C133" s="221" t="s">
        <v>196</v>
      </c>
      <c r="D133" s="221" t="s">
        <v>272</v>
      </c>
      <c r="E133" s="222" t="s">
        <v>1078</v>
      </c>
      <c r="F133" s="223" t="s">
        <v>1079</v>
      </c>
      <c r="G133" s="224" t="s">
        <v>133</v>
      </c>
      <c r="H133" s="225">
        <v>2</v>
      </c>
      <c r="I133" s="226"/>
      <c r="J133" s="227">
        <f>ROUND(I133*H133,2)</f>
        <v>0</v>
      </c>
      <c r="K133" s="223" t="s">
        <v>134</v>
      </c>
      <c r="L133" s="228"/>
      <c r="M133" s="229" t="s">
        <v>19</v>
      </c>
      <c r="N133" s="230" t="s">
        <v>43</v>
      </c>
      <c r="O133" s="83"/>
      <c r="P133" s="184">
        <f>O133*H133</f>
        <v>0</v>
      </c>
      <c r="Q133" s="184">
        <v>0</v>
      </c>
      <c r="R133" s="184">
        <f>Q133*H133</f>
        <v>0</v>
      </c>
      <c r="S133" s="184">
        <v>0</v>
      </c>
      <c r="T133" s="185">
        <f>S133*H133</f>
        <v>0</v>
      </c>
      <c r="U133" s="37"/>
      <c r="V133" s="37"/>
      <c r="W133" s="37"/>
      <c r="X133" s="37"/>
      <c r="Y133" s="37"/>
      <c r="Z133" s="37"/>
      <c r="AA133" s="37"/>
      <c r="AB133" s="37"/>
      <c r="AC133" s="37"/>
      <c r="AD133" s="37"/>
      <c r="AE133" s="37"/>
      <c r="AR133" s="186" t="s">
        <v>612</v>
      </c>
      <c r="AT133" s="186" t="s">
        <v>272</v>
      </c>
      <c r="AU133" s="186" t="s">
        <v>80</v>
      </c>
      <c r="AY133" s="16" t="s">
        <v>136</v>
      </c>
      <c r="BE133" s="187">
        <f>IF(N133="základní",J133,0)</f>
        <v>0</v>
      </c>
      <c r="BF133" s="187">
        <f>IF(N133="snížená",J133,0)</f>
        <v>0</v>
      </c>
      <c r="BG133" s="187">
        <f>IF(N133="zákl. přenesená",J133,0)</f>
        <v>0</v>
      </c>
      <c r="BH133" s="187">
        <f>IF(N133="sníž. přenesená",J133,0)</f>
        <v>0</v>
      </c>
      <c r="BI133" s="187">
        <f>IF(N133="nulová",J133,0)</f>
        <v>0</v>
      </c>
      <c r="BJ133" s="16" t="s">
        <v>80</v>
      </c>
      <c r="BK133" s="187">
        <f>ROUND(I133*H133,2)</f>
        <v>0</v>
      </c>
      <c r="BL133" s="16" t="s">
        <v>612</v>
      </c>
      <c r="BM133" s="186" t="s">
        <v>368</v>
      </c>
    </row>
    <row r="134" s="2" customFormat="1">
      <c r="A134" s="37"/>
      <c r="B134" s="38"/>
      <c r="C134" s="39"/>
      <c r="D134" s="190" t="s">
        <v>1036</v>
      </c>
      <c r="E134" s="39"/>
      <c r="F134" s="257" t="s">
        <v>1037</v>
      </c>
      <c r="G134" s="39"/>
      <c r="H134" s="39"/>
      <c r="I134" s="258"/>
      <c r="J134" s="39"/>
      <c r="K134" s="39"/>
      <c r="L134" s="43"/>
      <c r="M134" s="259"/>
      <c r="N134" s="260"/>
      <c r="O134" s="83"/>
      <c r="P134" s="83"/>
      <c r="Q134" s="83"/>
      <c r="R134" s="83"/>
      <c r="S134" s="83"/>
      <c r="T134" s="84"/>
      <c r="U134" s="37"/>
      <c r="V134" s="37"/>
      <c r="W134" s="37"/>
      <c r="X134" s="37"/>
      <c r="Y134" s="37"/>
      <c r="Z134" s="37"/>
      <c r="AA134" s="37"/>
      <c r="AB134" s="37"/>
      <c r="AC134" s="37"/>
      <c r="AD134" s="37"/>
      <c r="AE134" s="37"/>
      <c r="AT134" s="16" t="s">
        <v>1036</v>
      </c>
      <c r="AU134" s="16" t="s">
        <v>80</v>
      </c>
    </row>
    <row r="135" s="14" customFormat="1" ht="25.92" customHeight="1">
      <c r="A135" s="14"/>
      <c r="B135" s="243"/>
      <c r="C135" s="244"/>
      <c r="D135" s="245" t="s">
        <v>71</v>
      </c>
      <c r="E135" s="246" t="s">
        <v>1080</v>
      </c>
      <c r="F135" s="246" t="s">
        <v>89</v>
      </c>
      <c r="G135" s="244"/>
      <c r="H135" s="244"/>
      <c r="I135" s="247"/>
      <c r="J135" s="248">
        <f>BK135</f>
        <v>0</v>
      </c>
      <c r="K135" s="244"/>
      <c r="L135" s="249"/>
      <c r="M135" s="250"/>
      <c r="N135" s="251"/>
      <c r="O135" s="251"/>
      <c r="P135" s="252">
        <f>SUM(P136:P159)</f>
        <v>0</v>
      </c>
      <c r="Q135" s="251"/>
      <c r="R135" s="252">
        <f>SUM(R136:R159)</f>
        <v>0</v>
      </c>
      <c r="S135" s="251"/>
      <c r="T135" s="253">
        <f>SUM(T136:T159)</f>
        <v>0</v>
      </c>
      <c r="U135" s="14"/>
      <c r="V135" s="14"/>
      <c r="W135" s="14"/>
      <c r="X135" s="14"/>
      <c r="Y135" s="14"/>
      <c r="Z135" s="14"/>
      <c r="AA135" s="14"/>
      <c r="AB135" s="14"/>
      <c r="AC135" s="14"/>
      <c r="AD135" s="14"/>
      <c r="AE135" s="14"/>
      <c r="AR135" s="254" t="s">
        <v>80</v>
      </c>
      <c r="AT135" s="255" t="s">
        <v>71</v>
      </c>
      <c r="AU135" s="255" t="s">
        <v>72</v>
      </c>
      <c r="AY135" s="254" t="s">
        <v>136</v>
      </c>
      <c r="BK135" s="256">
        <f>SUM(BK136:BK159)</f>
        <v>0</v>
      </c>
    </row>
    <row r="136" s="2" customFormat="1" ht="16.5" customHeight="1">
      <c r="A136" s="37"/>
      <c r="B136" s="38"/>
      <c r="C136" s="221" t="s">
        <v>263</v>
      </c>
      <c r="D136" s="221" t="s">
        <v>272</v>
      </c>
      <c r="E136" s="222" t="s">
        <v>1034</v>
      </c>
      <c r="F136" s="223" t="s">
        <v>1035</v>
      </c>
      <c r="G136" s="224" t="s">
        <v>237</v>
      </c>
      <c r="H136" s="225">
        <v>350</v>
      </c>
      <c r="I136" s="226"/>
      <c r="J136" s="227">
        <f>ROUND(I136*H136,2)</f>
        <v>0</v>
      </c>
      <c r="K136" s="223" t="s">
        <v>134</v>
      </c>
      <c r="L136" s="228"/>
      <c r="M136" s="229" t="s">
        <v>19</v>
      </c>
      <c r="N136" s="230" t="s">
        <v>43</v>
      </c>
      <c r="O136" s="83"/>
      <c r="P136" s="184">
        <f>O136*H136</f>
        <v>0</v>
      </c>
      <c r="Q136" s="184">
        <v>0</v>
      </c>
      <c r="R136" s="184">
        <f>Q136*H136</f>
        <v>0</v>
      </c>
      <c r="S136" s="184">
        <v>0</v>
      </c>
      <c r="T136" s="185">
        <f>S136*H136</f>
        <v>0</v>
      </c>
      <c r="U136" s="37"/>
      <c r="V136" s="37"/>
      <c r="W136" s="37"/>
      <c r="X136" s="37"/>
      <c r="Y136" s="37"/>
      <c r="Z136" s="37"/>
      <c r="AA136" s="37"/>
      <c r="AB136" s="37"/>
      <c r="AC136" s="37"/>
      <c r="AD136" s="37"/>
      <c r="AE136" s="37"/>
      <c r="AR136" s="186" t="s">
        <v>612</v>
      </c>
      <c r="AT136" s="186" t="s">
        <v>272</v>
      </c>
      <c r="AU136" s="186" t="s">
        <v>80</v>
      </c>
      <c r="AY136" s="16" t="s">
        <v>136</v>
      </c>
      <c r="BE136" s="187">
        <f>IF(N136="základní",J136,0)</f>
        <v>0</v>
      </c>
      <c r="BF136" s="187">
        <f>IF(N136="snížená",J136,0)</f>
        <v>0</v>
      </c>
      <c r="BG136" s="187">
        <f>IF(N136="zákl. přenesená",J136,0)</f>
        <v>0</v>
      </c>
      <c r="BH136" s="187">
        <f>IF(N136="sníž. přenesená",J136,0)</f>
        <v>0</v>
      </c>
      <c r="BI136" s="187">
        <f>IF(N136="nulová",J136,0)</f>
        <v>0</v>
      </c>
      <c r="BJ136" s="16" t="s">
        <v>80</v>
      </c>
      <c r="BK136" s="187">
        <f>ROUND(I136*H136,2)</f>
        <v>0</v>
      </c>
      <c r="BL136" s="16" t="s">
        <v>612</v>
      </c>
      <c r="BM136" s="186" t="s">
        <v>604</v>
      </c>
    </row>
    <row r="137" s="2" customFormat="1">
      <c r="A137" s="37"/>
      <c r="B137" s="38"/>
      <c r="C137" s="39"/>
      <c r="D137" s="190" t="s">
        <v>1036</v>
      </c>
      <c r="E137" s="39"/>
      <c r="F137" s="257" t="s">
        <v>1037</v>
      </c>
      <c r="G137" s="39"/>
      <c r="H137" s="39"/>
      <c r="I137" s="258"/>
      <c r="J137" s="39"/>
      <c r="K137" s="39"/>
      <c r="L137" s="43"/>
      <c r="M137" s="259"/>
      <c r="N137" s="260"/>
      <c r="O137" s="83"/>
      <c r="P137" s="83"/>
      <c r="Q137" s="83"/>
      <c r="R137" s="83"/>
      <c r="S137" s="83"/>
      <c r="T137" s="84"/>
      <c r="U137" s="37"/>
      <c r="V137" s="37"/>
      <c r="W137" s="37"/>
      <c r="X137" s="37"/>
      <c r="Y137" s="37"/>
      <c r="Z137" s="37"/>
      <c r="AA137" s="37"/>
      <c r="AB137" s="37"/>
      <c r="AC137" s="37"/>
      <c r="AD137" s="37"/>
      <c r="AE137" s="37"/>
      <c r="AT137" s="16" t="s">
        <v>1036</v>
      </c>
      <c r="AU137" s="16" t="s">
        <v>80</v>
      </c>
    </row>
    <row r="138" s="2" customFormat="1" ht="16.5" customHeight="1">
      <c r="A138" s="37"/>
      <c r="B138" s="38"/>
      <c r="C138" s="221" t="s">
        <v>200</v>
      </c>
      <c r="D138" s="221" t="s">
        <v>272</v>
      </c>
      <c r="E138" s="222" t="s">
        <v>1081</v>
      </c>
      <c r="F138" s="223" t="s">
        <v>1082</v>
      </c>
      <c r="G138" s="224" t="s">
        <v>133</v>
      </c>
      <c r="H138" s="225">
        <v>1</v>
      </c>
      <c r="I138" s="226"/>
      <c r="J138" s="227">
        <f>ROUND(I138*H138,2)</f>
        <v>0</v>
      </c>
      <c r="K138" s="223" t="s">
        <v>134</v>
      </c>
      <c r="L138" s="228"/>
      <c r="M138" s="229" t="s">
        <v>19</v>
      </c>
      <c r="N138" s="230" t="s">
        <v>43</v>
      </c>
      <c r="O138" s="83"/>
      <c r="P138" s="184">
        <f>O138*H138</f>
        <v>0</v>
      </c>
      <c r="Q138" s="184">
        <v>0</v>
      </c>
      <c r="R138" s="184">
        <f>Q138*H138</f>
        <v>0</v>
      </c>
      <c r="S138" s="184">
        <v>0</v>
      </c>
      <c r="T138" s="185">
        <f>S138*H138</f>
        <v>0</v>
      </c>
      <c r="U138" s="37"/>
      <c r="V138" s="37"/>
      <c r="W138" s="37"/>
      <c r="X138" s="37"/>
      <c r="Y138" s="37"/>
      <c r="Z138" s="37"/>
      <c r="AA138" s="37"/>
      <c r="AB138" s="37"/>
      <c r="AC138" s="37"/>
      <c r="AD138" s="37"/>
      <c r="AE138" s="37"/>
      <c r="AR138" s="186" t="s">
        <v>612</v>
      </c>
      <c r="AT138" s="186" t="s">
        <v>272</v>
      </c>
      <c r="AU138" s="186" t="s">
        <v>80</v>
      </c>
      <c r="AY138" s="16" t="s">
        <v>136</v>
      </c>
      <c r="BE138" s="187">
        <f>IF(N138="základní",J138,0)</f>
        <v>0</v>
      </c>
      <c r="BF138" s="187">
        <f>IF(N138="snížená",J138,0)</f>
        <v>0</v>
      </c>
      <c r="BG138" s="187">
        <f>IF(N138="zákl. přenesená",J138,0)</f>
        <v>0</v>
      </c>
      <c r="BH138" s="187">
        <f>IF(N138="sníž. přenesená",J138,0)</f>
        <v>0</v>
      </c>
      <c r="BI138" s="187">
        <f>IF(N138="nulová",J138,0)</f>
        <v>0</v>
      </c>
      <c r="BJ138" s="16" t="s">
        <v>80</v>
      </c>
      <c r="BK138" s="187">
        <f>ROUND(I138*H138,2)</f>
        <v>0</v>
      </c>
      <c r="BL138" s="16" t="s">
        <v>612</v>
      </c>
      <c r="BM138" s="186" t="s">
        <v>617</v>
      </c>
    </row>
    <row r="139" s="2" customFormat="1">
      <c r="A139" s="37"/>
      <c r="B139" s="38"/>
      <c r="C139" s="39"/>
      <c r="D139" s="190" t="s">
        <v>1036</v>
      </c>
      <c r="E139" s="39"/>
      <c r="F139" s="257" t="s">
        <v>1037</v>
      </c>
      <c r="G139" s="39"/>
      <c r="H139" s="39"/>
      <c r="I139" s="258"/>
      <c r="J139" s="39"/>
      <c r="K139" s="39"/>
      <c r="L139" s="43"/>
      <c r="M139" s="259"/>
      <c r="N139" s="260"/>
      <c r="O139" s="83"/>
      <c r="P139" s="83"/>
      <c r="Q139" s="83"/>
      <c r="R139" s="83"/>
      <c r="S139" s="83"/>
      <c r="T139" s="84"/>
      <c r="U139" s="37"/>
      <c r="V139" s="37"/>
      <c r="W139" s="37"/>
      <c r="X139" s="37"/>
      <c r="Y139" s="37"/>
      <c r="Z139" s="37"/>
      <c r="AA139" s="37"/>
      <c r="AB139" s="37"/>
      <c r="AC139" s="37"/>
      <c r="AD139" s="37"/>
      <c r="AE139" s="37"/>
      <c r="AT139" s="16" t="s">
        <v>1036</v>
      </c>
      <c r="AU139" s="16" t="s">
        <v>80</v>
      </c>
    </row>
    <row r="140" s="2" customFormat="1" ht="16.5" customHeight="1">
      <c r="A140" s="37"/>
      <c r="B140" s="38"/>
      <c r="C140" s="221" t="s">
        <v>271</v>
      </c>
      <c r="D140" s="221" t="s">
        <v>272</v>
      </c>
      <c r="E140" s="222" t="s">
        <v>1083</v>
      </c>
      <c r="F140" s="223" t="s">
        <v>1075</v>
      </c>
      <c r="G140" s="224" t="s">
        <v>133</v>
      </c>
      <c r="H140" s="225">
        <v>1</v>
      </c>
      <c r="I140" s="226"/>
      <c r="J140" s="227">
        <f>ROUND(I140*H140,2)</f>
        <v>0</v>
      </c>
      <c r="K140" s="223" t="s">
        <v>134</v>
      </c>
      <c r="L140" s="228"/>
      <c r="M140" s="229" t="s">
        <v>19</v>
      </c>
      <c r="N140" s="230" t="s">
        <v>43</v>
      </c>
      <c r="O140" s="83"/>
      <c r="P140" s="184">
        <f>O140*H140</f>
        <v>0</v>
      </c>
      <c r="Q140" s="184">
        <v>0</v>
      </c>
      <c r="R140" s="184">
        <f>Q140*H140</f>
        <v>0</v>
      </c>
      <c r="S140" s="184">
        <v>0</v>
      </c>
      <c r="T140" s="185">
        <f>S140*H140</f>
        <v>0</v>
      </c>
      <c r="U140" s="37"/>
      <c r="V140" s="37"/>
      <c r="W140" s="37"/>
      <c r="X140" s="37"/>
      <c r="Y140" s="37"/>
      <c r="Z140" s="37"/>
      <c r="AA140" s="37"/>
      <c r="AB140" s="37"/>
      <c r="AC140" s="37"/>
      <c r="AD140" s="37"/>
      <c r="AE140" s="37"/>
      <c r="AR140" s="186" t="s">
        <v>612</v>
      </c>
      <c r="AT140" s="186" t="s">
        <v>272</v>
      </c>
      <c r="AU140" s="186" t="s">
        <v>80</v>
      </c>
      <c r="AY140" s="16" t="s">
        <v>136</v>
      </c>
      <c r="BE140" s="187">
        <f>IF(N140="základní",J140,0)</f>
        <v>0</v>
      </c>
      <c r="BF140" s="187">
        <f>IF(N140="snížená",J140,0)</f>
        <v>0</v>
      </c>
      <c r="BG140" s="187">
        <f>IF(N140="zákl. přenesená",J140,0)</f>
        <v>0</v>
      </c>
      <c r="BH140" s="187">
        <f>IF(N140="sníž. přenesená",J140,0)</f>
        <v>0</v>
      </c>
      <c r="BI140" s="187">
        <f>IF(N140="nulová",J140,0)</f>
        <v>0</v>
      </c>
      <c r="BJ140" s="16" t="s">
        <v>80</v>
      </c>
      <c r="BK140" s="187">
        <f>ROUND(I140*H140,2)</f>
        <v>0</v>
      </c>
      <c r="BL140" s="16" t="s">
        <v>612</v>
      </c>
      <c r="BM140" s="186" t="s">
        <v>619</v>
      </c>
    </row>
    <row r="141" s="2" customFormat="1">
      <c r="A141" s="37"/>
      <c r="B141" s="38"/>
      <c r="C141" s="39"/>
      <c r="D141" s="190" t="s">
        <v>1036</v>
      </c>
      <c r="E141" s="39"/>
      <c r="F141" s="257" t="s">
        <v>1037</v>
      </c>
      <c r="G141" s="39"/>
      <c r="H141" s="39"/>
      <c r="I141" s="258"/>
      <c r="J141" s="39"/>
      <c r="K141" s="39"/>
      <c r="L141" s="43"/>
      <c r="M141" s="259"/>
      <c r="N141" s="260"/>
      <c r="O141" s="83"/>
      <c r="P141" s="83"/>
      <c r="Q141" s="83"/>
      <c r="R141" s="83"/>
      <c r="S141" s="83"/>
      <c r="T141" s="84"/>
      <c r="U141" s="37"/>
      <c r="V141" s="37"/>
      <c r="W141" s="37"/>
      <c r="X141" s="37"/>
      <c r="Y141" s="37"/>
      <c r="Z141" s="37"/>
      <c r="AA141" s="37"/>
      <c r="AB141" s="37"/>
      <c r="AC141" s="37"/>
      <c r="AD141" s="37"/>
      <c r="AE141" s="37"/>
      <c r="AT141" s="16" t="s">
        <v>1036</v>
      </c>
      <c r="AU141" s="16" t="s">
        <v>80</v>
      </c>
    </row>
    <row r="142" s="2" customFormat="1" ht="16.5" customHeight="1">
      <c r="A142" s="37"/>
      <c r="B142" s="38"/>
      <c r="C142" s="221" t="s">
        <v>206</v>
      </c>
      <c r="D142" s="221" t="s">
        <v>272</v>
      </c>
      <c r="E142" s="222" t="s">
        <v>1076</v>
      </c>
      <c r="F142" s="223" t="s">
        <v>1077</v>
      </c>
      <c r="G142" s="224" t="s">
        <v>133</v>
      </c>
      <c r="H142" s="225">
        <v>1</v>
      </c>
      <c r="I142" s="226"/>
      <c r="J142" s="227">
        <f>ROUND(I142*H142,2)</f>
        <v>0</v>
      </c>
      <c r="K142" s="223" t="s">
        <v>134</v>
      </c>
      <c r="L142" s="228"/>
      <c r="M142" s="229" t="s">
        <v>19</v>
      </c>
      <c r="N142" s="230" t="s">
        <v>43</v>
      </c>
      <c r="O142" s="83"/>
      <c r="P142" s="184">
        <f>O142*H142</f>
        <v>0</v>
      </c>
      <c r="Q142" s="184">
        <v>0</v>
      </c>
      <c r="R142" s="184">
        <f>Q142*H142</f>
        <v>0</v>
      </c>
      <c r="S142" s="184">
        <v>0</v>
      </c>
      <c r="T142" s="185">
        <f>S142*H142</f>
        <v>0</v>
      </c>
      <c r="U142" s="37"/>
      <c r="V142" s="37"/>
      <c r="W142" s="37"/>
      <c r="X142" s="37"/>
      <c r="Y142" s="37"/>
      <c r="Z142" s="37"/>
      <c r="AA142" s="37"/>
      <c r="AB142" s="37"/>
      <c r="AC142" s="37"/>
      <c r="AD142" s="37"/>
      <c r="AE142" s="37"/>
      <c r="AR142" s="186" t="s">
        <v>612</v>
      </c>
      <c r="AT142" s="186" t="s">
        <v>272</v>
      </c>
      <c r="AU142" s="186" t="s">
        <v>80</v>
      </c>
      <c r="AY142" s="16" t="s">
        <v>136</v>
      </c>
      <c r="BE142" s="187">
        <f>IF(N142="základní",J142,0)</f>
        <v>0</v>
      </c>
      <c r="BF142" s="187">
        <f>IF(N142="snížená",J142,0)</f>
        <v>0</v>
      </c>
      <c r="BG142" s="187">
        <f>IF(N142="zákl. přenesená",J142,0)</f>
        <v>0</v>
      </c>
      <c r="BH142" s="187">
        <f>IF(N142="sníž. přenesená",J142,0)</f>
        <v>0</v>
      </c>
      <c r="BI142" s="187">
        <f>IF(N142="nulová",J142,0)</f>
        <v>0</v>
      </c>
      <c r="BJ142" s="16" t="s">
        <v>80</v>
      </c>
      <c r="BK142" s="187">
        <f>ROUND(I142*H142,2)</f>
        <v>0</v>
      </c>
      <c r="BL142" s="16" t="s">
        <v>612</v>
      </c>
      <c r="BM142" s="186" t="s">
        <v>624</v>
      </c>
    </row>
    <row r="143" s="2" customFormat="1">
      <c r="A143" s="37"/>
      <c r="B143" s="38"/>
      <c r="C143" s="39"/>
      <c r="D143" s="190" t="s">
        <v>1036</v>
      </c>
      <c r="E143" s="39"/>
      <c r="F143" s="257" t="s">
        <v>1037</v>
      </c>
      <c r="G143" s="39"/>
      <c r="H143" s="39"/>
      <c r="I143" s="258"/>
      <c r="J143" s="39"/>
      <c r="K143" s="39"/>
      <c r="L143" s="43"/>
      <c r="M143" s="259"/>
      <c r="N143" s="260"/>
      <c r="O143" s="83"/>
      <c r="P143" s="83"/>
      <c r="Q143" s="83"/>
      <c r="R143" s="83"/>
      <c r="S143" s="83"/>
      <c r="T143" s="84"/>
      <c r="U143" s="37"/>
      <c r="V143" s="37"/>
      <c r="W143" s="37"/>
      <c r="X143" s="37"/>
      <c r="Y143" s="37"/>
      <c r="Z143" s="37"/>
      <c r="AA143" s="37"/>
      <c r="AB143" s="37"/>
      <c r="AC143" s="37"/>
      <c r="AD143" s="37"/>
      <c r="AE143" s="37"/>
      <c r="AT143" s="16" t="s">
        <v>1036</v>
      </c>
      <c r="AU143" s="16" t="s">
        <v>80</v>
      </c>
    </row>
    <row r="144" s="2" customFormat="1" ht="16.5" customHeight="1">
      <c r="A144" s="37"/>
      <c r="B144" s="38"/>
      <c r="C144" s="221" t="s">
        <v>281</v>
      </c>
      <c r="D144" s="221" t="s">
        <v>272</v>
      </c>
      <c r="E144" s="222" t="s">
        <v>1041</v>
      </c>
      <c r="F144" s="223" t="s">
        <v>1042</v>
      </c>
      <c r="G144" s="224" t="s">
        <v>133</v>
      </c>
      <c r="H144" s="225">
        <v>1</v>
      </c>
      <c r="I144" s="226"/>
      <c r="J144" s="227">
        <f>ROUND(I144*H144,2)</f>
        <v>0</v>
      </c>
      <c r="K144" s="223" t="s">
        <v>134</v>
      </c>
      <c r="L144" s="228"/>
      <c r="M144" s="229" t="s">
        <v>19</v>
      </c>
      <c r="N144" s="230" t="s">
        <v>43</v>
      </c>
      <c r="O144" s="83"/>
      <c r="P144" s="184">
        <f>O144*H144</f>
        <v>0</v>
      </c>
      <c r="Q144" s="184">
        <v>0</v>
      </c>
      <c r="R144" s="184">
        <f>Q144*H144</f>
        <v>0</v>
      </c>
      <c r="S144" s="184">
        <v>0</v>
      </c>
      <c r="T144" s="185">
        <f>S144*H144</f>
        <v>0</v>
      </c>
      <c r="U144" s="37"/>
      <c r="V144" s="37"/>
      <c r="W144" s="37"/>
      <c r="X144" s="37"/>
      <c r="Y144" s="37"/>
      <c r="Z144" s="37"/>
      <c r="AA144" s="37"/>
      <c r="AB144" s="37"/>
      <c r="AC144" s="37"/>
      <c r="AD144" s="37"/>
      <c r="AE144" s="37"/>
      <c r="AR144" s="186" t="s">
        <v>612</v>
      </c>
      <c r="AT144" s="186" t="s">
        <v>272</v>
      </c>
      <c r="AU144" s="186" t="s">
        <v>80</v>
      </c>
      <c r="AY144" s="16" t="s">
        <v>136</v>
      </c>
      <c r="BE144" s="187">
        <f>IF(N144="základní",J144,0)</f>
        <v>0</v>
      </c>
      <c r="BF144" s="187">
        <f>IF(N144="snížená",J144,0)</f>
        <v>0</v>
      </c>
      <c r="BG144" s="187">
        <f>IF(N144="zákl. přenesená",J144,0)</f>
        <v>0</v>
      </c>
      <c r="BH144" s="187">
        <f>IF(N144="sníž. přenesená",J144,0)</f>
        <v>0</v>
      </c>
      <c r="BI144" s="187">
        <f>IF(N144="nulová",J144,0)</f>
        <v>0</v>
      </c>
      <c r="BJ144" s="16" t="s">
        <v>80</v>
      </c>
      <c r="BK144" s="187">
        <f>ROUND(I144*H144,2)</f>
        <v>0</v>
      </c>
      <c r="BL144" s="16" t="s">
        <v>612</v>
      </c>
      <c r="BM144" s="186" t="s">
        <v>629</v>
      </c>
    </row>
    <row r="145" s="2" customFormat="1">
      <c r="A145" s="37"/>
      <c r="B145" s="38"/>
      <c r="C145" s="39"/>
      <c r="D145" s="190" t="s">
        <v>1036</v>
      </c>
      <c r="E145" s="39"/>
      <c r="F145" s="257" t="s">
        <v>1037</v>
      </c>
      <c r="G145" s="39"/>
      <c r="H145" s="39"/>
      <c r="I145" s="258"/>
      <c r="J145" s="39"/>
      <c r="K145" s="39"/>
      <c r="L145" s="43"/>
      <c r="M145" s="259"/>
      <c r="N145" s="260"/>
      <c r="O145" s="83"/>
      <c r="P145" s="83"/>
      <c r="Q145" s="83"/>
      <c r="R145" s="83"/>
      <c r="S145" s="83"/>
      <c r="T145" s="84"/>
      <c r="U145" s="37"/>
      <c r="V145" s="37"/>
      <c r="W145" s="37"/>
      <c r="X145" s="37"/>
      <c r="Y145" s="37"/>
      <c r="Z145" s="37"/>
      <c r="AA145" s="37"/>
      <c r="AB145" s="37"/>
      <c r="AC145" s="37"/>
      <c r="AD145" s="37"/>
      <c r="AE145" s="37"/>
      <c r="AT145" s="16" t="s">
        <v>1036</v>
      </c>
      <c r="AU145" s="16" t="s">
        <v>80</v>
      </c>
    </row>
    <row r="146" s="2" customFormat="1" ht="16.5" customHeight="1">
      <c r="A146" s="37"/>
      <c r="B146" s="38"/>
      <c r="C146" s="221" t="s">
        <v>287</v>
      </c>
      <c r="D146" s="221" t="s">
        <v>272</v>
      </c>
      <c r="E146" s="222" t="s">
        <v>1084</v>
      </c>
      <c r="F146" s="223" t="s">
        <v>1085</v>
      </c>
      <c r="G146" s="224" t="s">
        <v>133</v>
      </c>
      <c r="H146" s="225">
        <v>1</v>
      </c>
      <c r="I146" s="226"/>
      <c r="J146" s="227">
        <f>ROUND(I146*H146,2)</f>
        <v>0</v>
      </c>
      <c r="K146" s="223" t="s">
        <v>134</v>
      </c>
      <c r="L146" s="228"/>
      <c r="M146" s="229" t="s">
        <v>19</v>
      </c>
      <c r="N146" s="230" t="s">
        <v>43</v>
      </c>
      <c r="O146" s="83"/>
      <c r="P146" s="184">
        <f>O146*H146</f>
        <v>0</v>
      </c>
      <c r="Q146" s="184">
        <v>0</v>
      </c>
      <c r="R146" s="184">
        <f>Q146*H146</f>
        <v>0</v>
      </c>
      <c r="S146" s="184">
        <v>0</v>
      </c>
      <c r="T146" s="185">
        <f>S146*H146</f>
        <v>0</v>
      </c>
      <c r="U146" s="37"/>
      <c r="V146" s="37"/>
      <c r="W146" s="37"/>
      <c r="X146" s="37"/>
      <c r="Y146" s="37"/>
      <c r="Z146" s="37"/>
      <c r="AA146" s="37"/>
      <c r="AB146" s="37"/>
      <c r="AC146" s="37"/>
      <c r="AD146" s="37"/>
      <c r="AE146" s="37"/>
      <c r="AR146" s="186" t="s">
        <v>612</v>
      </c>
      <c r="AT146" s="186" t="s">
        <v>272</v>
      </c>
      <c r="AU146" s="186" t="s">
        <v>80</v>
      </c>
      <c r="AY146" s="16" t="s">
        <v>136</v>
      </c>
      <c r="BE146" s="187">
        <f>IF(N146="základní",J146,0)</f>
        <v>0</v>
      </c>
      <c r="BF146" s="187">
        <f>IF(N146="snížená",J146,0)</f>
        <v>0</v>
      </c>
      <c r="BG146" s="187">
        <f>IF(N146="zákl. přenesená",J146,0)</f>
        <v>0</v>
      </c>
      <c r="BH146" s="187">
        <f>IF(N146="sníž. přenesená",J146,0)</f>
        <v>0</v>
      </c>
      <c r="BI146" s="187">
        <f>IF(N146="nulová",J146,0)</f>
        <v>0</v>
      </c>
      <c r="BJ146" s="16" t="s">
        <v>80</v>
      </c>
      <c r="BK146" s="187">
        <f>ROUND(I146*H146,2)</f>
        <v>0</v>
      </c>
      <c r="BL146" s="16" t="s">
        <v>612</v>
      </c>
      <c r="BM146" s="186" t="s">
        <v>634</v>
      </c>
    </row>
    <row r="147" s="2" customFormat="1">
      <c r="A147" s="37"/>
      <c r="B147" s="38"/>
      <c r="C147" s="39"/>
      <c r="D147" s="190" t="s">
        <v>1036</v>
      </c>
      <c r="E147" s="39"/>
      <c r="F147" s="257" t="s">
        <v>1037</v>
      </c>
      <c r="G147" s="39"/>
      <c r="H147" s="39"/>
      <c r="I147" s="258"/>
      <c r="J147" s="39"/>
      <c r="K147" s="39"/>
      <c r="L147" s="43"/>
      <c r="M147" s="259"/>
      <c r="N147" s="260"/>
      <c r="O147" s="83"/>
      <c r="P147" s="83"/>
      <c r="Q147" s="83"/>
      <c r="R147" s="83"/>
      <c r="S147" s="83"/>
      <c r="T147" s="84"/>
      <c r="U147" s="37"/>
      <c r="V147" s="37"/>
      <c r="W147" s="37"/>
      <c r="X147" s="37"/>
      <c r="Y147" s="37"/>
      <c r="Z147" s="37"/>
      <c r="AA147" s="37"/>
      <c r="AB147" s="37"/>
      <c r="AC147" s="37"/>
      <c r="AD147" s="37"/>
      <c r="AE147" s="37"/>
      <c r="AT147" s="16" t="s">
        <v>1036</v>
      </c>
      <c r="AU147" s="16" t="s">
        <v>80</v>
      </c>
    </row>
    <row r="148" s="2" customFormat="1" ht="16.5" customHeight="1">
      <c r="A148" s="37"/>
      <c r="B148" s="38"/>
      <c r="C148" s="221" t="s">
        <v>292</v>
      </c>
      <c r="D148" s="221" t="s">
        <v>272</v>
      </c>
      <c r="E148" s="222" t="s">
        <v>1045</v>
      </c>
      <c r="F148" s="223" t="s">
        <v>1046</v>
      </c>
      <c r="G148" s="224" t="s">
        <v>133</v>
      </c>
      <c r="H148" s="225">
        <v>1</v>
      </c>
      <c r="I148" s="226"/>
      <c r="J148" s="227">
        <f>ROUND(I148*H148,2)</f>
        <v>0</v>
      </c>
      <c r="K148" s="223" t="s">
        <v>134</v>
      </c>
      <c r="L148" s="228"/>
      <c r="M148" s="229" t="s">
        <v>19</v>
      </c>
      <c r="N148" s="230" t="s">
        <v>43</v>
      </c>
      <c r="O148" s="83"/>
      <c r="P148" s="184">
        <f>O148*H148</f>
        <v>0</v>
      </c>
      <c r="Q148" s="184">
        <v>0</v>
      </c>
      <c r="R148" s="184">
        <f>Q148*H148</f>
        <v>0</v>
      </c>
      <c r="S148" s="184">
        <v>0</v>
      </c>
      <c r="T148" s="185">
        <f>S148*H148</f>
        <v>0</v>
      </c>
      <c r="U148" s="37"/>
      <c r="V148" s="37"/>
      <c r="W148" s="37"/>
      <c r="X148" s="37"/>
      <c r="Y148" s="37"/>
      <c r="Z148" s="37"/>
      <c r="AA148" s="37"/>
      <c r="AB148" s="37"/>
      <c r="AC148" s="37"/>
      <c r="AD148" s="37"/>
      <c r="AE148" s="37"/>
      <c r="AR148" s="186" t="s">
        <v>612</v>
      </c>
      <c r="AT148" s="186" t="s">
        <v>272</v>
      </c>
      <c r="AU148" s="186" t="s">
        <v>80</v>
      </c>
      <c r="AY148" s="16" t="s">
        <v>136</v>
      </c>
      <c r="BE148" s="187">
        <f>IF(N148="základní",J148,0)</f>
        <v>0</v>
      </c>
      <c r="BF148" s="187">
        <f>IF(N148="snížená",J148,0)</f>
        <v>0</v>
      </c>
      <c r="BG148" s="187">
        <f>IF(N148="zákl. přenesená",J148,0)</f>
        <v>0</v>
      </c>
      <c r="BH148" s="187">
        <f>IF(N148="sníž. přenesená",J148,0)</f>
        <v>0</v>
      </c>
      <c r="BI148" s="187">
        <f>IF(N148="nulová",J148,0)</f>
        <v>0</v>
      </c>
      <c r="BJ148" s="16" t="s">
        <v>80</v>
      </c>
      <c r="BK148" s="187">
        <f>ROUND(I148*H148,2)</f>
        <v>0</v>
      </c>
      <c r="BL148" s="16" t="s">
        <v>612</v>
      </c>
      <c r="BM148" s="186" t="s">
        <v>1086</v>
      </c>
    </row>
    <row r="149" s="2" customFormat="1">
      <c r="A149" s="37"/>
      <c r="B149" s="38"/>
      <c r="C149" s="39"/>
      <c r="D149" s="190" t="s">
        <v>1036</v>
      </c>
      <c r="E149" s="39"/>
      <c r="F149" s="257" t="s">
        <v>1037</v>
      </c>
      <c r="G149" s="39"/>
      <c r="H149" s="39"/>
      <c r="I149" s="258"/>
      <c r="J149" s="39"/>
      <c r="K149" s="39"/>
      <c r="L149" s="43"/>
      <c r="M149" s="259"/>
      <c r="N149" s="260"/>
      <c r="O149" s="83"/>
      <c r="P149" s="83"/>
      <c r="Q149" s="83"/>
      <c r="R149" s="83"/>
      <c r="S149" s="83"/>
      <c r="T149" s="84"/>
      <c r="U149" s="37"/>
      <c r="V149" s="37"/>
      <c r="W149" s="37"/>
      <c r="X149" s="37"/>
      <c r="Y149" s="37"/>
      <c r="Z149" s="37"/>
      <c r="AA149" s="37"/>
      <c r="AB149" s="37"/>
      <c r="AC149" s="37"/>
      <c r="AD149" s="37"/>
      <c r="AE149" s="37"/>
      <c r="AT149" s="16" t="s">
        <v>1036</v>
      </c>
      <c r="AU149" s="16" t="s">
        <v>80</v>
      </c>
    </row>
    <row r="150" s="2" customFormat="1" ht="16.5" customHeight="1">
      <c r="A150" s="37"/>
      <c r="B150" s="38"/>
      <c r="C150" s="221" t="s">
        <v>214</v>
      </c>
      <c r="D150" s="221" t="s">
        <v>272</v>
      </c>
      <c r="E150" s="222" t="s">
        <v>1087</v>
      </c>
      <c r="F150" s="223" t="s">
        <v>1088</v>
      </c>
      <c r="G150" s="224" t="s">
        <v>133</v>
      </c>
      <c r="H150" s="225">
        <v>1</v>
      </c>
      <c r="I150" s="226"/>
      <c r="J150" s="227">
        <f>ROUND(I150*H150,2)</f>
        <v>0</v>
      </c>
      <c r="K150" s="223" t="s">
        <v>134</v>
      </c>
      <c r="L150" s="228"/>
      <c r="M150" s="229" t="s">
        <v>19</v>
      </c>
      <c r="N150" s="230" t="s">
        <v>43</v>
      </c>
      <c r="O150" s="83"/>
      <c r="P150" s="184">
        <f>O150*H150</f>
        <v>0</v>
      </c>
      <c r="Q150" s="184">
        <v>0</v>
      </c>
      <c r="R150" s="184">
        <f>Q150*H150</f>
        <v>0</v>
      </c>
      <c r="S150" s="184">
        <v>0</v>
      </c>
      <c r="T150" s="185">
        <f>S150*H150</f>
        <v>0</v>
      </c>
      <c r="U150" s="37"/>
      <c r="V150" s="37"/>
      <c r="W150" s="37"/>
      <c r="X150" s="37"/>
      <c r="Y150" s="37"/>
      <c r="Z150" s="37"/>
      <c r="AA150" s="37"/>
      <c r="AB150" s="37"/>
      <c r="AC150" s="37"/>
      <c r="AD150" s="37"/>
      <c r="AE150" s="37"/>
      <c r="AR150" s="186" t="s">
        <v>612</v>
      </c>
      <c r="AT150" s="186" t="s">
        <v>272</v>
      </c>
      <c r="AU150" s="186" t="s">
        <v>80</v>
      </c>
      <c r="AY150" s="16" t="s">
        <v>136</v>
      </c>
      <c r="BE150" s="187">
        <f>IF(N150="základní",J150,0)</f>
        <v>0</v>
      </c>
      <c r="BF150" s="187">
        <f>IF(N150="snížená",J150,0)</f>
        <v>0</v>
      </c>
      <c r="BG150" s="187">
        <f>IF(N150="zákl. přenesená",J150,0)</f>
        <v>0</v>
      </c>
      <c r="BH150" s="187">
        <f>IF(N150="sníž. přenesená",J150,0)</f>
        <v>0</v>
      </c>
      <c r="BI150" s="187">
        <f>IF(N150="nulová",J150,0)</f>
        <v>0</v>
      </c>
      <c r="BJ150" s="16" t="s">
        <v>80</v>
      </c>
      <c r="BK150" s="187">
        <f>ROUND(I150*H150,2)</f>
        <v>0</v>
      </c>
      <c r="BL150" s="16" t="s">
        <v>612</v>
      </c>
      <c r="BM150" s="186" t="s">
        <v>642</v>
      </c>
    </row>
    <row r="151" s="2" customFormat="1">
      <c r="A151" s="37"/>
      <c r="B151" s="38"/>
      <c r="C151" s="39"/>
      <c r="D151" s="190" t="s">
        <v>1036</v>
      </c>
      <c r="E151" s="39"/>
      <c r="F151" s="257" t="s">
        <v>1037</v>
      </c>
      <c r="G151" s="39"/>
      <c r="H151" s="39"/>
      <c r="I151" s="258"/>
      <c r="J151" s="39"/>
      <c r="K151" s="39"/>
      <c r="L151" s="43"/>
      <c r="M151" s="259"/>
      <c r="N151" s="260"/>
      <c r="O151" s="83"/>
      <c r="P151" s="83"/>
      <c r="Q151" s="83"/>
      <c r="R151" s="83"/>
      <c r="S151" s="83"/>
      <c r="T151" s="84"/>
      <c r="U151" s="37"/>
      <c r="V151" s="37"/>
      <c r="W151" s="37"/>
      <c r="X151" s="37"/>
      <c r="Y151" s="37"/>
      <c r="Z151" s="37"/>
      <c r="AA151" s="37"/>
      <c r="AB151" s="37"/>
      <c r="AC151" s="37"/>
      <c r="AD151" s="37"/>
      <c r="AE151" s="37"/>
      <c r="AT151" s="16" t="s">
        <v>1036</v>
      </c>
      <c r="AU151" s="16" t="s">
        <v>80</v>
      </c>
    </row>
    <row r="152" s="2" customFormat="1" ht="16.5" customHeight="1">
      <c r="A152" s="37"/>
      <c r="B152" s="38"/>
      <c r="C152" s="221" t="s">
        <v>300</v>
      </c>
      <c r="D152" s="221" t="s">
        <v>272</v>
      </c>
      <c r="E152" s="222" t="s">
        <v>1070</v>
      </c>
      <c r="F152" s="223" t="s">
        <v>1071</v>
      </c>
      <c r="G152" s="224" t="s">
        <v>133</v>
      </c>
      <c r="H152" s="225">
        <v>1</v>
      </c>
      <c r="I152" s="226"/>
      <c r="J152" s="227">
        <f>ROUND(I152*H152,2)</f>
        <v>0</v>
      </c>
      <c r="K152" s="223" t="s">
        <v>134</v>
      </c>
      <c r="L152" s="228"/>
      <c r="M152" s="229" t="s">
        <v>19</v>
      </c>
      <c r="N152" s="230" t="s">
        <v>43</v>
      </c>
      <c r="O152" s="83"/>
      <c r="P152" s="184">
        <f>O152*H152</f>
        <v>0</v>
      </c>
      <c r="Q152" s="184">
        <v>0</v>
      </c>
      <c r="R152" s="184">
        <f>Q152*H152</f>
        <v>0</v>
      </c>
      <c r="S152" s="184">
        <v>0</v>
      </c>
      <c r="T152" s="185">
        <f>S152*H152</f>
        <v>0</v>
      </c>
      <c r="U152" s="37"/>
      <c r="V152" s="37"/>
      <c r="W152" s="37"/>
      <c r="X152" s="37"/>
      <c r="Y152" s="37"/>
      <c r="Z152" s="37"/>
      <c r="AA152" s="37"/>
      <c r="AB152" s="37"/>
      <c r="AC152" s="37"/>
      <c r="AD152" s="37"/>
      <c r="AE152" s="37"/>
      <c r="AR152" s="186" t="s">
        <v>612</v>
      </c>
      <c r="AT152" s="186" t="s">
        <v>272</v>
      </c>
      <c r="AU152" s="186" t="s">
        <v>80</v>
      </c>
      <c r="AY152" s="16" t="s">
        <v>136</v>
      </c>
      <c r="BE152" s="187">
        <f>IF(N152="základní",J152,0)</f>
        <v>0</v>
      </c>
      <c r="BF152" s="187">
        <f>IF(N152="snížená",J152,0)</f>
        <v>0</v>
      </c>
      <c r="BG152" s="187">
        <f>IF(N152="zákl. přenesená",J152,0)</f>
        <v>0</v>
      </c>
      <c r="BH152" s="187">
        <f>IF(N152="sníž. přenesená",J152,0)</f>
        <v>0</v>
      </c>
      <c r="BI152" s="187">
        <f>IF(N152="nulová",J152,0)</f>
        <v>0</v>
      </c>
      <c r="BJ152" s="16" t="s">
        <v>80</v>
      </c>
      <c r="BK152" s="187">
        <f>ROUND(I152*H152,2)</f>
        <v>0</v>
      </c>
      <c r="BL152" s="16" t="s">
        <v>612</v>
      </c>
      <c r="BM152" s="186" t="s">
        <v>647</v>
      </c>
    </row>
    <row r="153" s="2" customFormat="1">
      <c r="A153" s="37"/>
      <c r="B153" s="38"/>
      <c r="C153" s="39"/>
      <c r="D153" s="190" t="s">
        <v>1036</v>
      </c>
      <c r="E153" s="39"/>
      <c r="F153" s="257" t="s">
        <v>1037</v>
      </c>
      <c r="G153" s="39"/>
      <c r="H153" s="39"/>
      <c r="I153" s="258"/>
      <c r="J153" s="39"/>
      <c r="K153" s="39"/>
      <c r="L153" s="43"/>
      <c r="M153" s="259"/>
      <c r="N153" s="260"/>
      <c r="O153" s="83"/>
      <c r="P153" s="83"/>
      <c r="Q153" s="83"/>
      <c r="R153" s="83"/>
      <c r="S153" s="83"/>
      <c r="T153" s="84"/>
      <c r="U153" s="37"/>
      <c r="V153" s="37"/>
      <c r="W153" s="37"/>
      <c r="X153" s="37"/>
      <c r="Y153" s="37"/>
      <c r="Z153" s="37"/>
      <c r="AA153" s="37"/>
      <c r="AB153" s="37"/>
      <c r="AC153" s="37"/>
      <c r="AD153" s="37"/>
      <c r="AE153" s="37"/>
      <c r="AT153" s="16" t="s">
        <v>1036</v>
      </c>
      <c r="AU153" s="16" t="s">
        <v>80</v>
      </c>
    </row>
    <row r="154" s="2" customFormat="1" ht="16.5" customHeight="1">
      <c r="A154" s="37"/>
      <c r="B154" s="38"/>
      <c r="C154" s="221" t="s">
        <v>219</v>
      </c>
      <c r="D154" s="221" t="s">
        <v>272</v>
      </c>
      <c r="E154" s="222" t="s">
        <v>1072</v>
      </c>
      <c r="F154" s="223" t="s">
        <v>1073</v>
      </c>
      <c r="G154" s="224" t="s">
        <v>133</v>
      </c>
      <c r="H154" s="225">
        <v>1</v>
      </c>
      <c r="I154" s="226"/>
      <c r="J154" s="227">
        <f>ROUND(I154*H154,2)</f>
        <v>0</v>
      </c>
      <c r="K154" s="223" t="s">
        <v>134</v>
      </c>
      <c r="L154" s="228"/>
      <c r="M154" s="229" t="s">
        <v>19</v>
      </c>
      <c r="N154" s="230" t="s">
        <v>43</v>
      </c>
      <c r="O154" s="83"/>
      <c r="P154" s="184">
        <f>O154*H154</f>
        <v>0</v>
      </c>
      <c r="Q154" s="184">
        <v>0</v>
      </c>
      <c r="R154" s="184">
        <f>Q154*H154</f>
        <v>0</v>
      </c>
      <c r="S154" s="184">
        <v>0</v>
      </c>
      <c r="T154" s="185">
        <f>S154*H154</f>
        <v>0</v>
      </c>
      <c r="U154" s="37"/>
      <c r="V154" s="37"/>
      <c r="W154" s="37"/>
      <c r="X154" s="37"/>
      <c r="Y154" s="37"/>
      <c r="Z154" s="37"/>
      <c r="AA154" s="37"/>
      <c r="AB154" s="37"/>
      <c r="AC154" s="37"/>
      <c r="AD154" s="37"/>
      <c r="AE154" s="37"/>
      <c r="AR154" s="186" t="s">
        <v>612</v>
      </c>
      <c r="AT154" s="186" t="s">
        <v>272</v>
      </c>
      <c r="AU154" s="186" t="s">
        <v>80</v>
      </c>
      <c r="AY154" s="16" t="s">
        <v>136</v>
      </c>
      <c r="BE154" s="187">
        <f>IF(N154="základní",J154,0)</f>
        <v>0</v>
      </c>
      <c r="BF154" s="187">
        <f>IF(N154="snížená",J154,0)</f>
        <v>0</v>
      </c>
      <c r="BG154" s="187">
        <f>IF(N154="zákl. přenesená",J154,0)</f>
        <v>0</v>
      </c>
      <c r="BH154" s="187">
        <f>IF(N154="sníž. přenesená",J154,0)</f>
        <v>0</v>
      </c>
      <c r="BI154" s="187">
        <f>IF(N154="nulová",J154,0)</f>
        <v>0</v>
      </c>
      <c r="BJ154" s="16" t="s">
        <v>80</v>
      </c>
      <c r="BK154" s="187">
        <f>ROUND(I154*H154,2)</f>
        <v>0</v>
      </c>
      <c r="BL154" s="16" t="s">
        <v>612</v>
      </c>
      <c r="BM154" s="186" t="s">
        <v>651</v>
      </c>
    </row>
    <row r="155" s="2" customFormat="1">
      <c r="A155" s="37"/>
      <c r="B155" s="38"/>
      <c r="C155" s="39"/>
      <c r="D155" s="190" t="s">
        <v>1036</v>
      </c>
      <c r="E155" s="39"/>
      <c r="F155" s="257" t="s">
        <v>1037</v>
      </c>
      <c r="G155" s="39"/>
      <c r="H155" s="39"/>
      <c r="I155" s="258"/>
      <c r="J155" s="39"/>
      <c r="K155" s="39"/>
      <c r="L155" s="43"/>
      <c r="M155" s="259"/>
      <c r="N155" s="260"/>
      <c r="O155" s="83"/>
      <c r="P155" s="83"/>
      <c r="Q155" s="83"/>
      <c r="R155" s="83"/>
      <c r="S155" s="83"/>
      <c r="T155" s="84"/>
      <c r="U155" s="37"/>
      <c r="V155" s="37"/>
      <c r="W155" s="37"/>
      <c r="X155" s="37"/>
      <c r="Y155" s="37"/>
      <c r="Z155" s="37"/>
      <c r="AA155" s="37"/>
      <c r="AB155" s="37"/>
      <c r="AC155" s="37"/>
      <c r="AD155" s="37"/>
      <c r="AE155" s="37"/>
      <c r="AT155" s="16" t="s">
        <v>1036</v>
      </c>
      <c r="AU155" s="16" t="s">
        <v>80</v>
      </c>
    </row>
    <row r="156" s="2" customFormat="1" ht="16.5" customHeight="1">
      <c r="A156" s="37"/>
      <c r="B156" s="38"/>
      <c r="C156" s="221" t="s">
        <v>306</v>
      </c>
      <c r="D156" s="221" t="s">
        <v>272</v>
      </c>
      <c r="E156" s="222" t="s">
        <v>1089</v>
      </c>
      <c r="F156" s="223" t="s">
        <v>1090</v>
      </c>
      <c r="G156" s="224" t="s">
        <v>133</v>
      </c>
      <c r="H156" s="225">
        <v>1</v>
      </c>
      <c r="I156" s="226"/>
      <c r="J156" s="227">
        <f>ROUND(I156*H156,2)</f>
        <v>0</v>
      </c>
      <c r="K156" s="223" t="s">
        <v>134</v>
      </c>
      <c r="L156" s="228"/>
      <c r="M156" s="229" t="s">
        <v>19</v>
      </c>
      <c r="N156" s="230" t="s">
        <v>43</v>
      </c>
      <c r="O156" s="83"/>
      <c r="P156" s="184">
        <f>O156*H156</f>
        <v>0</v>
      </c>
      <c r="Q156" s="184">
        <v>0</v>
      </c>
      <c r="R156" s="184">
        <f>Q156*H156</f>
        <v>0</v>
      </c>
      <c r="S156" s="184">
        <v>0</v>
      </c>
      <c r="T156" s="185">
        <f>S156*H156</f>
        <v>0</v>
      </c>
      <c r="U156" s="37"/>
      <c r="V156" s="37"/>
      <c r="W156" s="37"/>
      <c r="X156" s="37"/>
      <c r="Y156" s="37"/>
      <c r="Z156" s="37"/>
      <c r="AA156" s="37"/>
      <c r="AB156" s="37"/>
      <c r="AC156" s="37"/>
      <c r="AD156" s="37"/>
      <c r="AE156" s="37"/>
      <c r="AR156" s="186" t="s">
        <v>612</v>
      </c>
      <c r="AT156" s="186" t="s">
        <v>272</v>
      </c>
      <c r="AU156" s="186" t="s">
        <v>80</v>
      </c>
      <c r="AY156" s="16" t="s">
        <v>136</v>
      </c>
      <c r="BE156" s="187">
        <f>IF(N156="základní",J156,0)</f>
        <v>0</v>
      </c>
      <c r="BF156" s="187">
        <f>IF(N156="snížená",J156,0)</f>
        <v>0</v>
      </c>
      <c r="BG156" s="187">
        <f>IF(N156="zákl. přenesená",J156,0)</f>
        <v>0</v>
      </c>
      <c r="BH156" s="187">
        <f>IF(N156="sníž. přenesená",J156,0)</f>
        <v>0</v>
      </c>
      <c r="BI156" s="187">
        <f>IF(N156="nulová",J156,0)</f>
        <v>0</v>
      </c>
      <c r="BJ156" s="16" t="s">
        <v>80</v>
      </c>
      <c r="BK156" s="187">
        <f>ROUND(I156*H156,2)</f>
        <v>0</v>
      </c>
      <c r="BL156" s="16" t="s">
        <v>612</v>
      </c>
      <c r="BM156" s="186" t="s">
        <v>654</v>
      </c>
    </row>
    <row r="157" s="2" customFormat="1">
      <c r="A157" s="37"/>
      <c r="B157" s="38"/>
      <c r="C157" s="39"/>
      <c r="D157" s="190" t="s">
        <v>1036</v>
      </c>
      <c r="E157" s="39"/>
      <c r="F157" s="257" t="s">
        <v>1037</v>
      </c>
      <c r="G157" s="39"/>
      <c r="H157" s="39"/>
      <c r="I157" s="258"/>
      <c r="J157" s="39"/>
      <c r="K157" s="39"/>
      <c r="L157" s="43"/>
      <c r="M157" s="259"/>
      <c r="N157" s="260"/>
      <c r="O157" s="83"/>
      <c r="P157" s="83"/>
      <c r="Q157" s="83"/>
      <c r="R157" s="83"/>
      <c r="S157" s="83"/>
      <c r="T157" s="84"/>
      <c r="U157" s="37"/>
      <c r="V157" s="37"/>
      <c r="W157" s="37"/>
      <c r="X157" s="37"/>
      <c r="Y157" s="37"/>
      <c r="Z157" s="37"/>
      <c r="AA157" s="37"/>
      <c r="AB157" s="37"/>
      <c r="AC157" s="37"/>
      <c r="AD157" s="37"/>
      <c r="AE157" s="37"/>
      <c r="AT157" s="16" t="s">
        <v>1036</v>
      </c>
      <c r="AU157" s="16" t="s">
        <v>80</v>
      </c>
    </row>
    <row r="158" s="2" customFormat="1" ht="16.5" customHeight="1">
      <c r="A158" s="37"/>
      <c r="B158" s="38"/>
      <c r="C158" s="221" t="s">
        <v>228</v>
      </c>
      <c r="D158" s="221" t="s">
        <v>272</v>
      </c>
      <c r="E158" s="222" t="s">
        <v>1078</v>
      </c>
      <c r="F158" s="223" t="s">
        <v>1079</v>
      </c>
      <c r="G158" s="224" t="s">
        <v>133</v>
      </c>
      <c r="H158" s="225">
        <v>1</v>
      </c>
      <c r="I158" s="226"/>
      <c r="J158" s="227">
        <f>ROUND(I158*H158,2)</f>
        <v>0</v>
      </c>
      <c r="K158" s="223" t="s">
        <v>134</v>
      </c>
      <c r="L158" s="228"/>
      <c r="M158" s="229" t="s">
        <v>19</v>
      </c>
      <c r="N158" s="230" t="s">
        <v>43</v>
      </c>
      <c r="O158" s="83"/>
      <c r="P158" s="184">
        <f>O158*H158</f>
        <v>0</v>
      </c>
      <c r="Q158" s="184">
        <v>0</v>
      </c>
      <c r="R158" s="184">
        <f>Q158*H158</f>
        <v>0</v>
      </c>
      <c r="S158" s="184">
        <v>0</v>
      </c>
      <c r="T158" s="185">
        <f>S158*H158</f>
        <v>0</v>
      </c>
      <c r="U158" s="37"/>
      <c r="V158" s="37"/>
      <c r="W158" s="37"/>
      <c r="X158" s="37"/>
      <c r="Y158" s="37"/>
      <c r="Z158" s="37"/>
      <c r="AA158" s="37"/>
      <c r="AB158" s="37"/>
      <c r="AC158" s="37"/>
      <c r="AD158" s="37"/>
      <c r="AE158" s="37"/>
      <c r="AR158" s="186" t="s">
        <v>612</v>
      </c>
      <c r="AT158" s="186" t="s">
        <v>272</v>
      </c>
      <c r="AU158" s="186" t="s">
        <v>80</v>
      </c>
      <c r="AY158" s="16" t="s">
        <v>136</v>
      </c>
      <c r="BE158" s="187">
        <f>IF(N158="základní",J158,0)</f>
        <v>0</v>
      </c>
      <c r="BF158" s="187">
        <f>IF(N158="snížená",J158,0)</f>
        <v>0</v>
      </c>
      <c r="BG158" s="187">
        <f>IF(N158="zákl. přenesená",J158,0)</f>
        <v>0</v>
      </c>
      <c r="BH158" s="187">
        <f>IF(N158="sníž. přenesená",J158,0)</f>
        <v>0</v>
      </c>
      <c r="BI158" s="187">
        <f>IF(N158="nulová",J158,0)</f>
        <v>0</v>
      </c>
      <c r="BJ158" s="16" t="s">
        <v>80</v>
      </c>
      <c r="BK158" s="187">
        <f>ROUND(I158*H158,2)</f>
        <v>0</v>
      </c>
      <c r="BL158" s="16" t="s">
        <v>612</v>
      </c>
      <c r="BM158" s="186" t="s">
        <v>1091</v>
      </c>
    </row>
    <row r="159" s="2" customFormat="1">
      <c r="A159" s="37"/>
      <c r="B159" s="38"/>
      <c r="C159" s="39"/>
      <c r="D159" s="190" t="s">
        <v>1036</v>
      </c>
      <c r="E159" s="39"/>
      <c r="F159" s="257" t="s">
        <v>1037</v>
      </c>
      <c r="G159" s="39"/>
      <c r="H159" s="39"/>
      <c r="I159" s="258"/>
      <c r="J159" s="39"/>
      <c r="K159" s="39"/>
      <c r="L159" s="43"/>
      <c r="M159" s="259"/>
      <c r="N159" s="260"/>
      <c r="O159" s="83"/>
      <c r="P159" s="83"/>
      <c r="Q159" s="83"/>
      <c r="R159" s="83"/>
      <c r="S159" s="83"/>
      <c r="T159" s="84"/>
      <c r="U159" s="37"/>
      <c r="V159" s="37"/>
      <c r="W159" s="37"/>
      <c r="X159" s="37"/>
      <c r="Y159" s="37"/>
      <c r="Z159" s="37"/>
      <c r="AA159" s="37"/>
      <c r="AB159" s="37"/>
      <c r="AC159" s="37"/>
      <c r="AD159" s="37"/>
      <c r="AE159" s="37"/>
      <c r="AT159" s="16" t="s">
        <v>1036</v>
      </c>
      <c r="AU159" s="16" t="s">
        <v>80</v>
      </c>
    </row>
    <row r="160" s="14" customFormat="1" ht="25.92" customHeight="1">
      <c r="A160" s="14"/>
      <c r="B160" s="243"/>
      <c r="C160" s="244"/>
      <c r="D160" s="245" t="s">
        <v>71</v>
      </c>
      <c r="E160" s="246" t="s">
        <v>1092</v>
      </c>
      <c r="F160" s="246" t="s">
        <v>92</v>
      </c>
      <c r="G160" s="244"/>
      <c r="H160" s="244"/>
      <c r="I160" s="247"/>
      <c r="J160" s="248">
        <f>BK160</f>
        <v>0</v>
      </c>
      <c r="K160" s="244"/>
      <c r="L160" s="249"/>
      <c r="M160" s="250"/>
      <c r="N160" s="251"/>
      <c r="O160" s="251"/>
      <c r="P160" s="252">
        <f>SUM(P161:P165)</f>
        <v>0</v>
      </c>
      <c r="Q160" s="251"/>
      <c r="R160" s="252">
        <f>SUM(R161:R165)</f>
        <v>0</v>
      </c>
      <c r="S160" s="251"/>
      <c r="T160" s="253">
        <f>SUM(T161:T165)</f>
        <v>0</v>
      </c>
      <c r="U160" s="14"/>
      <c r="V160" s="14"/>
      <c r="W160" s="14"/>
      <c r="X160" s="14"/>
      <c r="Y160" s="14"/>
      <c r="Z160" s="14"/>
      <c r="AA160" s="14"/>
      <c r="AB160" s="14"/>
      <c r="AC160" s="14"/>
      <c r="AD160" s="14"/>
      <c r="AE160" s="14"/>
      <c r="AR160" s="254" t="s">
        <v>80</v>
      </c>
      <c r="AT160" s="255" t="s">
        <v>71</v>
      </c>
      <c r="AU160" s="255" t="s">
        <v>72</v>
      </c>
      <c r="AY160" s="254" t="s">
        <v>136</v>
      </c>
      <c r="BK160" s="256">
        <f>SUM(BK161:BK165)</f>
        <v>0</v>
      </c>
    </row>
    <row r="161" s="2" customFormat="1" ht="16.5" customHeight="1">
      <c r="A161" s="37"/>
      <c r="B161" s="38"/>
      <c r="C161" s="221" t="s">
        <v>314</v>
      </c>
      <c r="D161" s="221" t="s">
        <v>272</v>
      </c>
      <c r="E161" s="222" t="s">
        <v>1034</v>
      </c>
      <c r="F161" s="223" t="s">
        <v>1035</v>
      </c>
      <c r="G161" s="224" t="s">
        <v>237</v>
      </c>
      <c r="H161" s="225">
        <v>25</v>
      </c>
      <c r="I161" s="226"/>
      <c r="J161" s="227">
        <f>ROUND(I161*H161,2)</f>
        <v>0</v>
      </c>
      <c r="K161" s="223" t="s">
        <v>134</v>
      </c>
      <c r="L161" s="228"/>
      <c r="M161" s="229" t="s">
        <v>19</v>
      </c>
      <c r="N161" s="230" t="s">
        <v>43</v>
      </c>
      <c r="O161" s="83"/>
      <c r="P161" s="184">
        <f>O161*H161</f>
        <v>0</v>
      </c>
      <c r="Q161" s="184">
        <v>0</v>
      </c>
      <c r="R161" s="184">
        <f>Q161*H161</f>
        <v>0</v>
      </c>
      <c r="S161" s="184">
        <v>0</v>
      </c>
      <c r="T161" s="185">
        <f>S161*H161</f>
        <v>0</v>
      </c>
      <c r="U161" s="37"/>
      <c r="V161" s="37"/>
      <c r="W161" s="37"/>
      <c r="X161" s="37"/>
      <c r="Y161" s="37"/>
      <c r="Z161" s="37"/>
      <c r="AA161" s="37"/>
      <c r="AB161" s="37"/>
      <c r="AC161" s="37"/>
      <c r="AD161" s="37"/>
      <c r="AE161" s="37"/>
      <c r="AR161" s="186" t="s">
        <v>612</v>
      </c>
      <c r="AT161" s="186" t="s">
        <v>272</v>
      </c>
      <c r="AU161" s="186" t="s">
        <v>80</v>
      </c>
      <c r="AY161" s="16" t="s">
        <v>136</v>
      </c>
      <c r="BE161" s="187">
        <f>IF(N161="základní",J161,0)</f>
        <v>0</v>
      </c>
      <c r="BF161" s="187">
        <f>IF(N161="snížená",J161,0)</f>
        <v>0</v>
      </c>
      <c r="BG161" s="187">
        <f>IF(N161="zákl. přenesená",J161,0)</f>
        <v>0</v>
      </c>
      <c r="BH161" s="187">
        <f>IF(N161="sníž. přenesená",J161,0)</f>
        <v>0</v>
      </c>
      <c r="BI161" s="187">
        <f>IF(N161="nulová",J161,0)</f>
        <v>0</v>
      </c>
      <c r="BJ161" s="16" t="s">
        <v>80</v>
      </c>
      <c r="BK161" s="187">
        <f>ROUND(I161*H161,2)</f>
        <v>0</v>
      </c>
      <c r="BL161" s="16" t="s">
        <v>612</v>
      </c>
      <c r="BM161" s="186" t="s">
        <v>1093</v>
      </c>
    </row>
    <row r="162" s="2" customFormat="1">
      <c r="A162" s="37"/>
      <c r="B162" s="38"/>
      <c r="C162" s="39"/>
      <c r="D162" s="190" t="s">
        <v>1036</v>
      </c>
      <c r="E162" s="39"/>
      <c r="F162" s="257" t="s">
        <v>1037</v>
      </c>
      <c r="G162" s="39"/>
      <c r="H162" s="39"/>
      <c r="I162" s="258"/>
      <c r="J162" s="39"/>
      <c r="K162" s="39"/>
      <c r="L162" s="43"/>
      <c r="M162" s="259"/>
      <c r="N162" s="260"/>
      <c r="O162" s="83"/>
      <c r="P162" s="83"/>
      <c r="Q162" s="83"/>
      <c r="R162" s="83"/>
      <c r="S162" s="83"/>
      <c r="T162" s="84"/>
      <c r="U162" s="37"/>
      <c r="V162" s="37"/>
      <c r="W162" s="37"/>
      <c r="X162" s="37"/>
      <c r="Y162" s="37"/>
      <c r="Z162" s="37"/>
      <c r="AA162" s="37"/>
      <c r="AB162" s="37"/>
      <c r="AC162" s="37"/>
      <c r="AD162" s="37"/>
      <c r="AE162" s="37"/>
      <c r="AT162" s="16" t="s">
        <v>1036</v>
      </c>
      <c r="AU162" s="16" t="s">
        <v>80</v>
      </c>
    </row>
    <row r="163" s="2" customFormat="1" ht="16.5" customHeight="1">
      <c r="A163" s="37"/>
      <c r="B163" s="38"/>
      <c r="C163" s="221" t="s">
        <v>232</v>
      </c>
      <c r="D163" s="221" t="s">
        <v>272</v>
      </c>
      <c r="E163" s="222" t="s">
        <v>1094</v>
      </c>
      <c r="F163" s="223" t="s">
        <v>1095</v>
      </c>
      <c r="G163" s="224" t="s">
        <v>133</v>
      </c>
      <c r="H163" s="225">
        <v>1</v>
      </c>
      <c r="I163" s="226"/>
      <c r="J163" s="227">
        <f>ROUND(I163*H163,2)</f>
        <v>0</v>
      </c>
      <c r="K163" s="223" t="s">
        <v>134</v>
      </c>
      <c r="L163" s="228"/>
      <c r="M163" s="229" t="s">
        <v>19</v>
      </c>
      <c r="N163" s="230" t="s">
        <v>43</v>
      </c>
      <c r="O163" s="83"/>
      <c r="P163" s="184">
        <f>O163*H163</f>
        <v>0</v>
      </c>
      <c r="Q163" s="184">
        <v>0</v>
      </c>
      <c r="R163" s="184">
        <f>Q163*H163</f>
        <v>0</v>
      </c>
      <c r="S163" s="184">
        <v>0</v>
      </c>
      <c r="T163" s="185">
        <f>S163*H163</f>
        <v>0</v>
      </c>
      <c r="U163" s="37"/>
      <c r="V163" s="37"/>
      <c r="W163" s="37"/>
      <c r="X163" s="37"/>
      <c r="Y163" s="37"/>
      <c r="Z163" s="37"/>
      <c r="AA163" s="37"/>
      <c r="AB163" s="37"/>
      <c r="AC163" s="37"/>
      <c r="AD163" s="37"/>
      <c r="AE163" s="37"/>
      <c r="AR163" s="186" t="s">
        <v>612</v>
      </c>
      <c r="AT163" s="186" t="s">
        <v>272</v>
      </c>
      <c r="AU163" s="186" t="s">
        <v>80</v>
      </c>
      <c r="AY163" s="16" t="s">
        <v>136</v>
      </c>
      <c r="BE163" s="187">
        <f>IF(N163="základní",J163,0)</f>
        <v>0</v>
      </c>
      <c r="BF163" s="187">
        <f>IF(N163="snížená",J163,0)</f>
        <v>0</v>
      </c>
      <c r="BG163" s="187">
        <f>IF(N163="zákl. přenesená",J163,0)</f>
        <v>0</v>
      </c>
      <c r="BH163" s="187">
        <f>IF(N163="sníž. přenesená",J163,0)</f>
        <v>0</v>
      </c>
      <c r="BI163" s="187">
        <f>IF(N163="nulová",J163,0)</f>
        <v>0</v>
      </c>
      <c r="BJ163" s="16" t="s">
        <v>80</v>
      </c>
      <c r="BK163" s="187">
        <f>ROUND(I163*H163,2)</f>
        <v>0</v>
      </c>
      <c r="BL163" s="16" t="s">
        <v>612</v>
      </c>
      <c r="BM163" s="186" t="s">
        <v>1096</v>
      </c>
    </row>
    <row r="164" s="2" customFormat="1">
      <c r="A164" s="37"/>
      <c r="B164" s="38"/>
      <c r="C164" s="39"/>
      <c r="D164" s="190" t="s">
        <v>1036</v>
      </c>
      <c r="E164" s="39"/>
      <c r="F164" s="257" t="s">
        <v>1037</v>
      </c>
      <c r="G164" s="39"/>
      <c r="H164" s="39"/>
      <c r="I164" s="258"/>
      <c r="J164" s="39"/>
      <c r="K164" s="39"/>
      <c r="L164" s="43"/>
      <c r="M164" s="259"/>
      <c r="N164" s="260"/>
      <c r="O164" s="83"/>
      <c r="P164" s="83"/>
      <c r="Q164" s="83"/>
      <c r="R164" s="83"/>
      <c r="S164" s="83"/>
      <c r="T164" s="84"/>
      <c r="U164" s="37"/>
      <c r="V164" s="37"/>
      <c r="W164" s="37"/>
      <c r="X164" s="37"/>
      <c r="Y164" s="37"/>
      <c r="Z164" s="37"/>
      <c r="AA164" s="37"/>
      <c r="AB164" s="37"/>
      <c r="AC164" s="37"/>
      <c r="AD164" s="37"/>
      <c r="AE164" s="37"/>
      <c r="AT164" s="16" t="s">
        <v>1036</v>
      </c>
      <c r="AU164" s="16" t="s">
        <v>80</v>
      </c>
    </row>
    <row r="165" s="2" customFormat="1" ht="16.5" customHeight="1">
      <c r="A165" s="37"/>
      <c r="B165" s="38"/>
      <c r="C165" s="221" t="s">
        <v>323</v>
      </c>
      <c r="D165" s="221" t="s">
        <v>272</v>
      </c>
      <c r="E165" s="222" t="s">
        <v>1097</v>
      </c>
      <c r="F165" s="223" t="s">
        <v>1098</v>
      </c>
      <c r="G165" s="224" t="s">
        <v>133</v>
      </c>
      <c r="H165" s="225">
        <v>40</v>
      </c>
      <c r="I165" s="226"/>
      <c r="J165" s="227">
        <f>ROUND(I165*H165,2)</f>
        <v>0</v>
      </c>
      <c r="K165" s="223" t="s">
        <v>134</v>
      </c>
      <c r="L165" s="228"/>
      <c r="M165" s="229" t="s">
        <v>19</v>
      </c>
      <c r="N165" s="230" t="s">
        <v>43</v>
      </c>
      <c r="O165" s="83"/>
      <c r="P165" s="184">
        <f>O165*H165</f>
        <v>0</v>
      </c>
      <c r="Q165" s="184">
        <v>0</v>
      </c>
      <c r="R165" s="184">
        <f>Q165*H165</f>
        <v>0</v>
      </c>
      <c r="S165" s="184">
        <v>0</v>
      </c>
      <c r="T165" s="185">
        <f>S165*H165</f>
        <v>0</v>
      </c>
      <c r="U165" s="37"/>
      <c r="V165" s="37"/>
      <c r="W165" s="37"/>
      <c r="X165" s="37"/>
      <c r="Y165" s="37"/>
      <c r="Z165" s="37"/>
      <c r="AA165" s="37"/>
      <c r="AB165" s="37"/>
      <c r="AC165" s="37"/>
      <c r="AD165" s="37"/>
      <c r="AE165" s="37"/>
      <c r="AR165" s="186" t="s">
        <v>612</v>
      </c>
      <c r="AT165" s="186" t="s">
        <v>272</v>
      </c>
      <c r="AU165" s="186" t="s">
        <v>80</v>
      </c>
      <c r="AY165" s="16" t="s">
        <v>136</v>
      </c>
      <c r="BE165" s="187">
        <f>IF(N165="základní",J165,0)</f>
        <v>0</v>
      </c>
      <c r="BF165" s="187">
        <f>IF(N165="snížená",J165,0)</f>
        <v>0</v>
      </c>
      <c r="BG165" s="187">
        <f>IF(N165="zákl. přenesená",J165,0)</f>
        <v>0</v>
      </c>
      <c r="BH165" s="187">
        <f>IF(N165="sníž. přenesená",J165,0)</f>
        <v>0</v>
      </c>
      <c r="BI165" s="187">
        <f>IF(N165="nulová",J165,0)</f>
        <v>0</v>
      </c>
      <c r="BJ165" s="16" t="s">
        <v>80</v>
      </c>
      <c r="BK165" s="187">
        <f>ROUND(I165*H165,2)</f>
        <v>0</v>
      </c>
      <c r="BL165" s="16" t="s">
        <v>612</v>
      </c>
      <c r="BM165" s="186" t="s">
        <v>1099</v>
      </c>
    </row>
    <row r="166" s="14" customFormat="1" ht="25.92" customHeight="1">
      <c r="A166" s="14"/>
      <c r="B166" s="243"/>
      <c r="C166" s="244"/>
      <c r="D166" s="245" t="s">
        <v>71</v>
      </c>
      <c r="E166" s="246" t="s">
        <v>1100</v>
      </c>
      <c r="F166" s="246" t="s">
        <v>95</v>
      </c>
      <c r="G166" s="244"/>
      <c r="H166" s="244"/>
      <c r="I166" s="247"/>
      <c r="J166" s="248">
        <f>BK166</f>
        <v>0</v>
      </c>
      <c r="K166" s="244"/>
      <c r="L166" s="249"/>
      <c r="M166" s="250"/>
      <c r="N166" s="251"/>
      <c r="O166" s="251"/>
      <c r="P166" s="252">
        <f>SUM(P167:P168)</f>
        <v>0</v>
      </c>
      <c r="Q166" s="251"/>
      <c r="R166" s="252">
        <f>SUM(R167:R168)</f>
        <v>0</v>
      </c>
      <c r="S166" s="251"/>
      <c r="T166" s="253">
        <f>SUM(T167:T168)</f>
        <v>0</v>
      </c>
      <c r="U166" s="14"/>
      <c r="V166" s="14"/>
      <c r="W166" s="14"/>
      <c r="X166" s="14"/>
      <c r="Y166" s="14"/>
      <c r="Z166" s="14"/>
      <c r="AA166" s="14"/>
      <c r="AB166" s="14"/>
      <c r="AC166" s="14"/>
      <c r="AD166" s="14"/>
      <c r="AE166" s="14"/>
      <c r="AR166" s="254" t="s">
        <v>80</v>
      </c>
      <c r="AT166" s="255" t="s">
        <v>71</v>
      </c>
      <c r="AU166" s="255" t="s">
        <v>72</v>
      </c>
      <c r="AY166" s="254" t="s">
        <v>136</v>
      </c>
      <c r="BK166" s="256">
        <f>SUM(BK167:BK168)</f>
        <v>0</v>
      </c>
    </row>
    <row r="167" s="2" customFormat="1" ht="16.5" customHeight="1">
      <c r="A167" s="37"/>
      <c r="B167" s="38"/>
      <c r="C167" s="221" t="s">
        <v>238</v>
      </c>
      <c r="D167" s="221" t="s">
        <v>272</v>
      </c>
      <c r="E167" s="222" t="s">
        <v>1034</v>
      </c>
      <c r="F167" s="223" t="s">
        <v>1035</v>
      </c>
      <c r="G167" s="224" t="s">
        <v>237</v>
      </c>
      <c r="H167" s="225">
        <v>25</v>
      </c>
      <c r="I167" s="226"/>
      <c r="J167" s="227">
        <f>ROUND(I167*H167,2)</f>
        <v>0</v>
      </c>
      <c r="K167" s="223" t="s">
        <v>134</v>
      </c>
      <c r="L167" s="228"/>
      <c r="M167" s="229" t="s">
        <v>19</v>
      </c>
      <c r="N167" s="230" t="s">
        <v>43</v>
      </c>
      <c r="O167" s="83"/>
      <c r="P167" s="184">
        <f>O167*H167</f>
        <v>0</v>
      </c>
      <c r="Q167" s="184">
        <v>0</v>
      </c>
      <c r="R167" s="184">
        <f>Q167*H167</f>
        <v>0</v>
      </c>
      <c r="S167" s="184">
        <v>0</v>
      </c>
      <c r="T167" s="185">
        <f>S167*H167</f>
        <v>0</v>
      </c>
      <c r="U167" s="37"/>
      <c r="V167" s="37"/>
      <c r="W167" s="37"/>
      <c r="X167" s="37"/>
      <c r="Y167" s="37"/>
      <c r="Z167" s="37"/>
      <c r="AA167" s="37"/>
      <c r="AB167" s="37"/>
      <c r="AC167" s="37"/>
      <c r="AD167" s="37"/>
      <c r="AE167" s="37"/>
      <c r="AR167" s="186" t="s">
        <v>612</v>
      </c>
      <c r="AT167" s="186" t="s">
        <v>272</v>
      </c>
      <c r="AU167" s="186" t="s">
        <v>80</v>
      </c>
      <c r="AY167" s="16" t="s">
        <v>136</v>
      </c>
      <c r="BE167" s="187">
        <f>IF(N167="základní",J167,0)</f>
        <v>0</v>
      </c>
      <c r="BF167" s="187">
        <f>IF(N167="snížená",J167,0)</f>
        <v>0</v>
      </c>
      <c r="BG167" s="187">
        <f>IF(N167="zákl. přenesená",J167,0)</f>
        <v>0</v>
      </c>
      <c r="BH167" s="187">
        <f>IF(N167="sníž. přenesená",J167,0)</f>
        <v>0</v>
      </c>
      <c r="BI167" s="187">
        <f>IF(N167="nulová",J167,0)</f>
        <v>0</v>
      </c>
      <c r="BJ167" s="16" t="s">
        <v>80</v>
      </c>
      <c r="BK167" s="187">
        <f>ROUND(I167*H167,2)</f>
        <v>0</v>
      </c>
      <c r="BL167" s="16" t="s">
        <v>612</v>
      </c>
      <c r="BM167" s="186" t="s">
        <v>1101</v>
      </c>
    </row>
    <row r="168" s="2" customFormat="1">
      <c r="A168" s="37"/>
      <c r="B168" s="38"/>
      <c r="C168" s="39"/>
      <c r="D168" s="190" t="s">
        <v>1036</v>
      </c>
      <c r="E168" s="39"/>
      <c r="F168" s="257" t="s">
        <v>1037</v>
      </c>
      <c r="G168" s="39"/>
      <c r="H168" s="39"/>
      <c r="I168" s="258"/>
      <c r="J168" s="39"/>
      <c r="K168" s="39"/>
      <c r="L168" s="43"/>
      <c r="M168" s="261"/>
      <c r="N168" s="262"/>
      <c r="O168" s="263"/>
      <c r="P168" s="263"/>
      <c r="Q168" s="263"/>
      <c r="R168" s="263"/>
      <c r="S168" s="263"/>
      <c r="T168" s="264"/>
      <c r="U168" s="37"/>
      <c r="V168" s="37"/>
      <c r="W168" s="37"/>
      <c r="X168" s="37"/>
      <c r="Y168" s="37"/>
      <c r="Z168" s="37"/>
      <c r="AA168" s="37"/>
      <c r="AB168" s="37"/>
      <c r="AC168" s="37"/>
      <c r="AD168" s="37"/>
      <c r="AE168" s="37"/>
      <c r="AT168" s="16" t="s">
        <v>1036</v>
      </c>
      <c r="AU168" s="16" t="s">
        <v>80</v>
      </c>
    </row>
    <row r="169" s="2" customFormat="1" ht="6.96" customHeight="1">
      <c r="A169" s="37"/>
      <c r="B169" s="58"/>
      <c r="C169" s="59"/>
      <c r="D169" s="59"/>
      <c r="E169" s="59"/>
      <c r="F169" s="59"/>
      <c r="G169" s="59"/>
      <c r="H169" s="59"/>
      <c r="I169" s="59"/>
      <c r="J169" s="59"/>
      <c r="K169" s="59"/>
      <c r="L169" s="43"/>
      <c r="M169" s="37"/>
      <c r="O169" s="37"/>
      <c r="P169" s="37"/>
      <c r="Q169" s="37"/>
      <c r="R169" s="37"/>
      <c r="S169" s="37"/>
      <c r="T169" s="37"/>
      <c r="U169" s="37"/>
      <c r="V169" s="37"/>
      <c r="W169" s="37"/>
      <c r="X169" s="37"/>
      <c r="Y169" s="37"/>
      <c r="Z169" s="37"/>
      <c r="AA169" s="37"/>
      <c r="AB169" s="37"/>
      <c r="AC169" s="37"/>
      <c r="AD169" s="37"/>
      <c r="AE169" s="37"/>
    </row>
  </sheetData>
  <sheetProtection sheet="1" autoFilter="0" formatColumns="0" formatRows="0" objects="1" scenarios="1" spinCount="100000" saltValue="BDE+NLiRaAhdbFwSGGauqnepjmtZrcaG8E8tFOfSLrm0pITf1PL18VFof4sp7b0v2j1dP4mCJtTynK3Xg4K+7A==" hashValue="x56pkCBp6EWhc9Bboyob6MwrVoQji5r0Ra8T74+31W5QKYUVwP0cX814bO8MlzXYzqqjAQ/dowrHuRAPXsHDuw==" algorithmName="SHA-512" password="CC35"/>
  <autoFilter ref="C84:K168"/>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103</v>
      </c>
    </row>
    <row r="3" hidden="1" s="1" customFormat="1" ht="6.96" customHeight="1">
      <c r="B3" s="127"/>
      <c r="C3" s="128"/>
      <c r="D3" s="128"/>
      <c r="E3" s="128"/>
      <c r="F3" s="128"/>
      <c r="G3" s="128"/>
      <c r="H3" s="128"/>
      <c r="I3" s="128"/>
      <c r="J3" s="128"/>
      <c r="K3" s="128"/>
      <c r="L3" s="19"/>
      <c r="AT3" s="16" t="s">
        <v>82</v>
      </c>
    </row>
    <row r="4" hidden="1" s="1" customFormat="1" ht="24.96" customHeight="1">
      <c r="B4" s="19"/>
      <c r="D4" s="129" t="s">
        <v>110</v>
      </c>
      <c r="L4" s="19"/>
      <c r="M4" s="130" t="s">
        <v>10</v>
      </c>
      <c r="AT4" s="16" t="s">
        <v>4</v>
      </c>
    </row>
    <row r="5" hidden="1" s="1" customFormat="1" ht="6.96" customHeight="1">
      <c r="B5" s="19"/>
      <c r="L5" s="19"/>
    </row>
    <row r="6" hidden="1" s="1" customFormat="1" ht="12" customHeight="1">
      <c r="B6" s="19"/>
      <c r="D6" s="131" t="s">
        <v>16</v>
      </c>
      <c r="L6" s="19"/>
    </row>
    <row r="7" hidden="1" s="1" customFormat="1" ht="16.5" customHeight="1">
      <c r="B7" s="19"/>
      <c r="E7" s="132" t="str">
        <f>'Rekapitulace zakázky'!K6</f>
        <v>Oprava kolejí a výhybek v žst. Trutnov hl. n.</v>
      </c>
      <c r="F7" s="131"/>
      <c r="G7" s="131"/>
      <c r="H7" s="131"/>
      <c r="L7" s="19"/>
    </row>
    <row r="8" hidden="1" s="2" customFormat="1" ht="12" customHeight="1">
      <c r="A8" s="37"/>
      <c r="B8" s="43"/>
      <c r="C8" s="37"/>
      <c r="D8" s="131" t="s">
        <v>111</v>
      </c>
      <c r="E8" s="37"/>
      <c r="F8" s="37"/>
      <c r="G8" s="37"/>
      <c r="H8" s="37"/>
      <c r="I8" s="37"/>
      <c r="J8" s="37"/>
      <c r="K8" s="37"/>
      <c r="L8" s="133"/>
      <c r="S8" s="37"/>
      <c r="T8" s="37"/>
      <c r="U8" s="37"/>
      <c r="V8" s="37"/>
      <c r="W8" s="37"/>
      <c r="X8" s="37"/>
      <c r="Y8" s="37"/>
      <c r="Z8" s="37"/>
      <c r="AA8" s="37"/>
      <c r="AB8" s="37"/>
      <c r="AC8" s="37"/>
      <c r="AD8" s="37"/>
      <c r="AE8" s="37"/>
    </row>
    <row r="9" hidden="1" s="2" customFormat="1" ht="16.5" customHeight="1">
      <c r="A9" s="37"/>
      <c r="B9" s="43"/>
      <c r="C9" s="37"/>
      <c r="D9" s="37"/>
      <c r="E9" s="134" t="s">
        <v>1102</v>
      </c>
      <c r="F9" s="37"/>
      <c r="G9" s="37"/>
      <c r="H9" s="37"/>
      <c r="I9" s="37"/>
      <c r="J9" s="37"/>
      <c r="K9" s="37"/>
      <c r="L9" s="13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hidden="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hidden="1" s="2" customFormat="1" ht="12" customHeight="1">
      <c r="A12" s="37"/>
      <c r="B12" s="43"/>
      <c r="C12" s="37"/>
      <c r="D12" s="131" t="s">
        <v>21</v>
      </c>
      <c r="E12" s="37"/>
      <c r="F12" s="135" t="s">
        <v>22</v>
      </c>
      <c r="G12" s="37"/>
      <c r="H12" s="37"/>
      <c r="I12" s="131" t="s">
        <v>23</v>
      </c>
      <c r="J12" s="136" t="str">
        <f>'Rekapitulace zakázky'!AN8</f>
        <v>31. 5. 2022</v>
      </c>
      <c r="K12" s="37"/>
      <c r="L12" s="13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hidden="1"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hidden="1"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hidden="1"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hidden="1" s="2" customFormat="1" ht="12" customHeight="1">
      <c r="A20" s="37"/>
      <c r="B20" s="43"/>
      <c r="C20" s="37"/>
      <c r="D20" s="131" t="s">
        <v>31</v>
      </c>
      <c r="E20" s="37"/>
      <c r="F20" s="37"/>
      <c r="G20" s="37"/>
      <c r="H20" s="37"/>
      <c r="I20" s="131" t="s">
        <v>26</v>
      </c>
      <c r="J20" s="135" t="s">
        <v>19</v>
      </c>
      <c r="K20" s="37"/>
      <c r="L20" s="133"/>
      <c r="S20" s="37"/>
      <c r="T20" s="37"/>
      <c r="U20" s="37"/>
      <c r="V20" s="37"/>
      <c r="W20" s="37"/>
      <c r="X20" s="37"/>
      <c r="Y20" s="37"/>
      <c r="Z20" s="37"/>
      <c r="AA20" s="37"/>
      <c r="AB20" s="37"/>
      <c r="AC20" s="37"/>
      <c r="AD20" s="37"/>
      <c r="AE20" s="37"/>
    </row>
    <row r="21" hidden="1" s="2" customFormat="1" ht="18" customHeight="1">
      <c r="A21" s="37"/>
      <c r="B21" s="43"/>
      <c r="C21" s="37"/>
      <c r="D21" s="37"/>
      <c r="E21" s="135" t="s">
        <v>32</v>
      </c>
      <c r="F21" s="37"/>
      <c r="G21" s="37"/>
      <c r="H21" s="37"/>
      <c r="I21" s="131" t="s">
        <v>28</v>
      </c>
      <c r="J21" s="135" t="s">
        <v>19</v>
      </c>
      <c r="K21" s="37"/>
      <c r="L21" s="13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hidden="1"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hidden="1"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hidden="1"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hidden="1"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hidden="1"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hidden="1"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hidden="1" s="2" customFormat="1" ht="25.44" customHeight="1">
      <c r="A30" s="37"/>
      <c r="B30" s="43"/>
      <c r="C30" s="37"/>
      <c r="D30" s="142" t="s">
        <v>38</v>
      </c>
      <c r="E30" s="37"/>
      <c r="F30" s="37"/>
      <c r="G30" s="37"/>
      <c r="H30" s="37"/>
      <c r="I30" s="37"/>
      <c r="J30" s="143">
        <f>ROUND(J83, 2)</f>
        <v>0</v>
      </c>
      <c r="K30" s="37"/>
      <c r="L30" s="133"/>
      <c r="S30" s="37"/>
      <c r="T30" s="37"/>
      <c r="U30" s="37"/>
      <c r="V30" s="37"/>
      <c r="W30" s="37"/>
      <c r="X30" s="37"/>
      <c r="Y30" s="37"/>
      <c r="Z30" s="37"/>
      <c r="AA30" s="37"/>
      <c r="AB30" s="37"/>
      <c r="AC30" s="37"/>
      <c r="AD30" s="37"/>
      <c r="AE30" s="37"/>
    </row>
    <row r="31" hidden="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hidden="1"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hidden="1" s="2" customFormat="1" ht="14.4" customHeight="1">
      <c r="A33" s="37"/>
      <c r="B33" s="43"/>
      <c r="C33" s="37"/>
      <c r="D33" s="145" t="s">
        <v>42</v>
      </c>
      <c r="E33" s="131" t="s">
        <v>43</v>
      </c>
      <c r="F33" s="146">
        <f>ROUND((SUM(BE83:BE95)),  2)</f>
        <v>0</v>
      </c>
      <c r="G33" s="37"/>
      <c r="H33" s="37"/>
      <c r="I33" s="147">
        <v>0.20999999999999999</v>
      </c>
      <c r="J33" s="146">
        <f>ROUND(((SUM(BE83:BE95))*I33),  2)</f>
        <v>0</v>
      </c>
      <c r="K33" s="37"/>
      <c r="L33" s="133"/>
      <c r="S33" s="37"/>
      <c r="T33" s="37"/>
      <c r="U33" s="37"/>
      <c r="V33" s="37"/>
      <c r="W33" s="37"/>
      <c r="X33" s="37"/>
      <c r="Y33" s="37"/>
      <c r="Z33" s="37"/>
      <c r="AA33" s="37"/>
      <c r="AB33" s="37"/>
      <c r="AC33" s="37"/>
      <c r="AD33" s="37"/>
      <c r="AE33" s="37"/>
    </row>
    <row r="34" hidden="1" s="2" customFormat="1" ht="14.4" customHeight="1">
      <c r="A34" s="37"/>
      <c r="B34" s="43"/>
      <c r="C34" s="37"/>
      <c r="D34" s="37"/>
      <c r="E34" s="131" t="s">
        <v>44</v>
      </c>
      <c r="F34" s="146">
        <f>ROUND((SUM(BF83:BF95)),  2)</f>
        <v>0</v>
      </c>
      <c r="G34" s="37"/>
      <c r="H34" s="37"/>
      <c r="I34" s="147">
        <v>0.14999999999999999</v>
      </c>
      <c r="J34" s="146">
        <f>ROUND(((SUM(BF83:BF95))*I34),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ROUND((SUM(BG83:BG95)),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ROUND((SUM(BH83:BH95)),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ROUND((SUM(BI83:BI95)),  2)</f>
        <v>0</v>
      </c>
      <c r="G37" s="37"/>
      <c r="H37" s="37"/>
      <c r="I37" s="147">
        <v>0</v>
      </c>
      <c r="J37" s="146">
        <f>0</f>
        <v>0</v>
      </c>
      <c r="K37" s="37"/>
      <c r="L37" s="13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hidden="1"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hidden="1"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1" hidden="1"/>
    <row r="42" hidden="1"/>
    <row r="43" hidden="1"/>
    <row r="44" hidden="1"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hidden="1" s="2" customFormat="1" ht="24.96" customHeight="1">
      <c r="A45" s="37"/>
      <c r="B45" s="38"/>
      <c r="C45" s="22" t="s">
        <v>113</v>
      </c>
      <c r="D45" s="39"/>
      <c r="E45" s="39"/>
      <c r="F45" s="39"/>
      <c r="G45" s="39"/>
      <c r="H45" s="39"/>
      <c r="I45" s="39"/>
      <c r="J45" s="39"/>
      <c r="K45" s="39"/>
      <c r="L45" s="13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hidden="1" s="2" customFormat="1" ht="16.5" customHeight="1">
      <c r="A48" s="37"/>
      <c r="B48" s="38"/>
      <c r="C48" s="39"/>
      <c r="D48" s="39"/>
      <c r="E48" s="159" t="str">
        <f>E7</f>
        <v>Oprava kolejí a výhybek v žst. Trutnov hl. n.</v>
      </c>
      <c r="F48" s="31"/>
      <c r="G48" s="31"/>
      <c r="H48" s="31"/>
      <c r="I48" s="39"/>
      <c r="J48" s="39"/>
      <c r="K48" s="39"/>
      <c r="L48" s="133"/>
      <c r="S48" s="37"/>
      <c r="T48" s="37"/>
      <c r="U48" s="37"/>
      <c r="V48" s="37"/>
      <c r="W48" s="37"/>
      <c r="X48" s="37"/>
      <c r="Y48" s="37"/>
      <c r="Z48" s="37"/>
      <c r="AA48" s="37"/>
      <c r="AB48" s="37"/>
      <c r="AC48" s="37"/>
      <c r="AD48" s="37"/>
      <c r="AE48" s="37"/>
    </row>
    <row r="49" hidden="1" s="2" customFormat="1" ht="12" customHeight="1">
      <c r="A49" s="37"/>
      <c r="B49" s="38"/>
      <c r="C49" s="31" t="s">
        <v>111</v>
      </c>
      <c r="D49" s="39"/>
      <c r="E49" s="39"/>
      <c r="F49" s="39"/>
      <c r="G49" s="39"/>
      <c r="H49" s="39"/>
      <c r="I49" s="39"/>
      <c r="J49" s="39"/>
      <c r="K49" s="39"/>
      <c r="L49" s="133"/>
      <c r="S49" s="37"/>
      <c r="T49" s="37"/>
      <c r="U49" s="37"/>
      <c r="V49" s="37"/>
      <c r="W49" s="37"/>
      <c r="X49" s="37"/>
      <c r="Y49" s="37"/>
      <c r="Z49" s="37"/>
      <c r="AA49" s="37"/>
      <c r="AB49" s="37"/>
      <c r="AC49" s="37"/>
      <c r="AD49" s="37"/>
      <c r="AE49" s="37"/>
    </row>
    <row r="50" hidden="1" s="2" customFormat="1" ht="16.5" customHeight="1">
      <c r="A50" s="37"/>
      <c r="B50" s="38"/>
      <c r="C50" s="39"/>
      <c r="D50" s="39"/>
      <c r="E50" s="68" t="str">
        <f>E9</f>
        <v>OBJ 2 - NEOCEŇOVAT - Materiál objednatele – nedodávaný na místo stavby</v>
      </c>
      <c r="F50" s="39"/>
      <c r="G50" s="39"/>
      <c r="H50" s="39"/>
      <c r="I50" s="39"/>
      <c r="J50" s="39"/>
      <c r="K50" s="39"/>
      <c r="L50" s="13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hidden="1" s="2" customFormat="1" ht="12" customHeight="1">
      <c r="A52" s="37"/>
      <c r="B52" s="38"/>
      <c r="C52" s="31" t="s">
        <v>21</v>
      </c>
      <c r="D52" s="39"/>
      <c r="E52" s="39"/>
      <c r="F52" s="26" t="str">
        <f>F12</f>
        <v>žst. Trutnov hl. n.</v>
      </c>
      <c r="G52" s="39"/>
      <c r="H52" s="39"/>
      <c r="I52" s="31" t="s">
        <v>23</v>
      </c>
      <c r="J52" s="71" t="str">
        <f>IF(J12="","",J12)</f>
        <v>31. 5. 2022</v>
      </c>
      <c r="K52" s="39"/>
      <c r="L52" s="13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hidden="1" s="2" customFormat="1" ht="15.15" customHeight="1">
      <c r="A54" s="37"/>
      <c r="B54" s="38"/>
      <c r="C54" s="31" t="s">
        <v>25</v>
      </c>
      <c r="D54" s="39"/>
      <c r="E54" s="39"/>
      <c r="F54" s="26" t="str">
        <f>E15</f>
        <v>Správa železnic, s. o.</v>
      </c>
      <c r="G54" s="39"/>
      <c r="H54" s="39"/>
      <c r="I54" s="31" t="s">
        <v>31</v>
      </c>
      <c r="J54" s="35" t="str">
        <f>E21</f>
        <v>bez PD</v>
      </c>
      <c r="K54" s="39"/>
      <c r="L54" s="133"/>
      <c r="S54" s="37"/>
      <c r="T54" s="37"/>
      <c r="U54" s="37"/>
      <c r="V54" s="37"/>
      <c r="W54" s="37"/>
      <c r="X54" s="37"/>
      <c r="Y54" s="37"/>
      <c r="Z54" s="37"/>
      <c r="AA54" s="37"/>
      <c r="AB54" s="37"/>
      <c r="AC54" s="37"/>
      <c r="AD54" s="37"/>
      <c r="AE54" s="37"/>
    </row>
    <row r="55" hidden="1" s="2" customFormat="1" ht="25.65" customHeight="1">
      <c r="A55" s="37"/>
      <c r="B55" s="38"/>
      <c r="C55" s="31" t="s">
        <v>29</v>
      </c>
      <c r="D55" s="39"/>
      <c r="E55" s="39"/>
      <c r="F55" s="26" t="str">
        <f>IF(E18="","",E18)</f>
        <v>Vyplň údaj</v>
      </c>
      <c r="G55" s="39"/>
      <c r="H55" s="39"/>
      <c r="I55" s="31" t="s">
        <v>34</v>
      </c>
      <c r="J55" s="35" t="str">
        <f>E24</f>
        <v>Správa tratí Hradec Králové</v>
      </c>
      <c r="K55" s="39"/>
      <c r="L55" s="13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hidden="1" s="2" customFormat="1" ht="29.28" customHeight="1">
      <c r="A57" s="37"/>
      <c r="B57" s="38"/>
      <c r="C57" s="160" t="s">
        <v>114</v>
      </c>
      <c r="D57" s="161"/>
      <c r="E57" s="161"/>
      <c r="F57" s="161"/>
      <c r="G57" s="161"/>
      <c r="H57" s="161"/>
      <c r="I57" s="161"/>
      <c r="J57" s="162" t="s">
        <v>115</v>
      </c>
      <c r="K57" s="161"/>
      <c r="L57" s="13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hidden="1" s="2" customFormat="1" ht="22.8" customHeight="1">
      <c r="A59" s="37"/>
      <c r="B59" s="38"/>
      <c r="C59" s="163" t="s">
        <v>70</v>
      </c>
      <c r="D59" s="39"/>
      <c r="E59" s="39"/>
      <c r="F59" s="39"/>
      <c r="G59" s="39"/>
      <c r="H59" s="39"/>
      <c r="I59" s="39"/>
      <c r="J59" s="101">
        <f>J83</f>
        <v>0</v>
      </c>
      <c r="K59" s="39"/>
      <c r="L59" s="133"/>
      <c r="S59" s="37"/>
      <c r="T59" s="37"/>
      <c r="U59" s="37"/>
      <c r="V59" s="37"/>
      <c r="W59" s="37"/>
      <c r="X59" s="37"/>
      <c r="Y59" s="37"/>
      <c r="Z59" s="37"/>
      <c r="AA59" s="37"/>
      <c r="AB59" s="37"/>
      <c r="AC59" s="37"/>
      <c r="AD59" s="37"/>
      <c r="AE59" s="37"/>
      <c r="AU59" s="16" t="s">
        <v>116</v>
      </c>
    </row>
    <row r="60" hidden="1" s="13" customFormat="1" ht="24.96" customHeight="1">
      <c r="A60" s="13"/>
      <c r="B60" s="237"/>
      <c r="C60" s="238"/>
      <c r="D60" s="239" t="s">
        <v>1028</v>
      </c>
      <c r="E60" s="240"/>
      <c r="F60" s="240"/>
      <c r="G60" s="240"/>
      <c r="H60" s="240"/>
      <c r="I60" s="240"/>
      <c r="J60" s="241">
        <f>J84</f>
        <v>0</v>
      </c>
      <c r="K60" s="238"/>
      <c r="L60" s="242"/>
      <c r="S60" s="13"/>
      <c r="T60" s="13"/>
      <c r="U60" s="13"/>
      <c r="V60" s="13"/>
      <c r="W60" s="13"/>
      <c r="X60" s="13"/>
      <c r="Y60" s="13"/>
      <c r="Z60" s="13"/>
      <c r="AA60" s="13"/>
      <c r="AB60" s="13"/>
      <c r="AC60" s="13"/>
      <c r="AD60" s="13"/>
      <c r="AE60" s="13"/>
    </row>
    <row r="61" hidden="1" s="13" customFormat="1" ht="24.96" customHeight="1">
      <c r="A61" s="13"/>
      <c r="B61" s="237"/>
      <c r="C61" s="238"/>
      <c r="D61" s="239" t="s">
        <v>1029</v>
      </c>
      <c r="E61" s="240"/>
      <c r="F61" s="240"/>
      <c r="G61" s="240"/>
      <c r="H61" s="240"/>
      <c r="I61" s="240"/>
      <c r="J61" s="241">
        <f>J87</f>
        <v>0</v>
      </c>
      <c r="K61" s="238"/>
      <c r="L61" s="242"/>
      <c r="S61" s="13"/>
      <c r="T61" s="13"/>
      <c r="U61" s="13"/>
      <c r="V61" s="13"/>
      <c r="W61" s="13"/>
      <c r="X61" s="13"/>
      <c r="Y61" s="13"/>
      <c r="Z61" s="13"/>
      <c r="AA61" s="13"/>
      <c r="AB61" s="13"/>
      <c r="AC61" s="13"/>
      <c r="AD61" s="13"/>
      <c r="AE61" s="13"/>
    </row>
    <row r="62" hidden="1" s="13" customFormat="1" ht="24.96" customHeight="1">
      <c r="A62" s="13"/>
      <c r="B62" s="237"/>
      <c r="C62" s="238"/>
      <c r="D62" s="239" t="s">
        <v>1030</v>
      </c>
      <c r="E62" s="240"/>
      <c r="F62" s="240"/>
      <c r="G62" s="240"/>
      <c r="H62" s="240"/>
      <c r="I62" s="240"/>
      <c r="J62" s="241">
        <f>J90</f>
        <v>0</v>
      </c>
      <c r="K62" s="238"/>
      <c r="L62" s="242"/>
      <c r="S62" s="13"/>
      <c r="T62" s="13"/>
      <c r="U62" s="13"/>
      <c r="V62" s="13"/>
      <c r="W62" s="13"/>
      <c r="X62" s="13"/>
      <c r="Y62" s="13"/>
      <c r="Z62" s="13"/>
      <c r="AA62" s="13"/>
      <c r="AB62" s="13"/>
      <c r="AC62" s="13"/>
      <c r="AD62" s="13"/>
      <c r="AE62" s="13"/>
    </row>
    <row r="63" hidden="1" s="13" customFormat="1" ht="24.96" customHeight="1">
      <c r="A63" s="13"/>
      <c r="B63" s="237"/>
      <c r="C63" s="238"/>
      <c r="D63" s="239" t="s">
        <v>1032</v>
      </c>
      <c r="E63" s="240"/>
      <c r="F63" s="240"/>
      <c r="G63" s="240"/>
      <c r="H63" s="240"/>
      <c r="I63" s="240"/>
      <c r="J63" s="241">
        <f>J93</f>
        <v>0</v>
      </c>
      <c r="K63" s="238"/>
      <c r="L63" s="242"/>
      <c r="S63" s="13"/>
      <c r="T63" s="13"/>
      <c r="U63" s="13"/>
      <c r="V63" s="13"/>
      <c r="W63" s="13"/>
      <c r="X63" s="13"/>
      <c r="Y63" s="13"/>
      <c r="Z63" s="13"/>
      <c r="AA63" s="13"/>
      <c r="AB63" s="13"/>
      <c r="AC63" s="13"/>
      <c r="AD63" s="13"/>
      <c r="AE63" s="13"/>
    </row>
    <row r="64" hidden="1" s="2" customFormat="1" ht="21.84" customHeight="1">
      <c r="A64" s="37"/>
      <c r="B64" s="38"/>
      <c r="C64" s="39"/>
      <c r="D64" s="39"/>
      <c r="E64" s="39"/>
      <c r="F64" s="39"/>
      <c r="G64" s="39"/>
      <c r="H64" s="39"/>
      <c r="I64" s="39"/>
      <c r="J64" s="39"/>
      <c r="K64" s="39"/>
      <c r="L64" s="133"/>
      <c r="S64" s="37"/>
      <c r="T64" s="37"/>
      <c r="U64" s="37"/>
      <c r="V64" s="37"/>
      <c r="W64" s="37"/>
      <c r="X64" s="37"/>
      <c r="Y64" s="37"/>
      <c r="Z64" s="37"/>
      <c r="AA64" s="37"/>
      <c r="AB64" s="37"/>
      <c r="AC64" s="37"/>
      <c r="AD64" s="37"/>
      <c r="AE64" s="37"/>
    </row>
    <row r="65" hidden="1" s="2" customFormat="1" ht="6.96" customHeight="1">
      <c r="A65" s="37"/>
      <c r="B65" s="58"/>
      <c r="C65" s="59"/>
      <c r="D65" s="59"/>
      <c r="E65" s="59"/>
      <c r="F65" s="59"/>
      <c r="G65" s="59"/>
      <c r="H65" s="59"/>
      <c r="I65" s="59"/>
      <c r="J65" s="59"/>
      <c r="K65" s="59"/>
      <c r="L65" s="133"/>
      <c r="S65" s="37"/>
      <c r="T65" s="37"/>
      <c r="U65" s="37"/>
      <c r="V65" s="37"/>
      <c r="W65" s="37"/>
      <c r="X65" s="37"/>
      <c r="Y65" s="37"/>
      <c r="Z65" s="37"/>
      <c r="AA65" s="37"/>
      <c r="AB65" s="37"/>
      <c r="AC65" s="37"/>
      <c r="AD65" s="37"/>
      <c r="AE65" s="37"/>
    </row>
    <row r="66" hidden="1"/>
    <row r="67" hidden="1"/>
    <row r="68" hidden="1"/>
    <row r="69" s="2" customFormat="1" ht="6.96" customHeight="1">
      <c r="A69" s="37"/>
      <c r="B69" s="60"/>
      <c r="C69" s="61"/>
      <c r="D69" s="61"/>
      <c r="E69" s="61"/>
      <c r="F69" s="61"/>
      <c r="G69" s="61"/>
      <c r="H69" s="61"/>
      <c r="I69" s="61"/>
      <c r="J69" s="61"/>
      <c r="K69" s="61"/>
      <c r="L69" s="133"/>
      <c r="S69" s="37"/>
      <c r="T69" s="37"/>
      <c r="U69" s="37"/>
      <c r="V69" s="37"/>
      <c r="W69" s="37"/>
      <c r="X69" s="37"/>
      <c r="Y69" s="37"/>
      <c r="Z69" s="37"/>
      <c r="AA69" s="37"/>
      <c r="AB69" s="37"/>
      <c r="AC69" s="37"/>
      <c r="AD69" s="37"/>
      <c r="AE69" s="37"/>
    </row>
    <row r="70" s="2" customFormat="1" ht="24.96" customHeight="1">
      <c r="A70" s="37"/>
      <c r="B70" s="38"/>
      <c r="C70" s="22" t="s">
        <v>117</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6.96" customHeight="1">
      <c r="A71" s="37"/>
      <c r="B71" s="38"/>
      <c r="C71" s="39"/>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2" customHeight="1">
      <c r="A72" s="37"/>
      <c r="B72" s="38"/>
      <c r="C72" s="31" t="s">
        <v>16</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159" t="str">
        <f>E7</f>
        <v>Oprava kolejí a výhybek v žst. Trutnov hl. n.</v>
      </c>
      <c r="F73" s="31"/>
      <c r="G73" s="31"/>
      <c r="H73" s="31"/>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111</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6.5" customHeight="1">
      <c r="A75" s="37"/>
      <c r="B75" s="38"/>
      <c r="C75" s="39"/>
      <c r="D75" s="39"/>
      <c r="E75" s="68" t="str">
        <f>E9</f>
        <v>OBJ 2 - NEOCEŇOVAT - Materiál objednatele – nedodávaný na místo stavby</v>
      </c>
      <c r="F75" s="39"/>
      <c r="G75" s="39"/>
      <c r="H75" s="39"/>
      <c r="I75" s="39"/>
      <c r="J75" s="39"/>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2" customHeight="1">
      <c r="A77" s="37"/>
      <c r="B77" s="38"/>
      <c r="C77" s="31" t="s">
        <v>21</v>
      </c>
      <c r="D77" s="39"/>
      <c r="E77" s="39"/>
      <c r="F77" s="26" t="str">
        <f>F12</f>
        <v>žst. Trutnov hl. n.</v>
      </c>
      <c r="G77" s="39"/>
      <c r="H77" s="39"/>
      <c r="I77" s="31" t="s">
        <v>23</v>
      </c>
      <c r="J77" s="71" t="str">
        <f>IF(J12="","",J12)</f>
        <v>31. 5. 2022</v>
      </c>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5.15" customHeight="1">
      <c r="A79" s="37"/>
      <c r="B79" s="38"/>
      <c r="C79" s="31" t="s">
        <v>25</v>
      </c>
      <c r="D79" s="39"/>
      <c r="E79" s="39"/>
      <c r="F79" s="26" t="str">
        <f>E15</f>
        <v>Správa železnic, s. o.</v>
      </c>
      <c r="G79" s="39"/>
      <c r="H79" s="39"/>
      <c r="I79" s="31" t="s">
        <v>31</v>
      </c>
      <c r="J79" s="35" t="str">
        <f>E21</f>
        <v>bez PD</v>
      </c>
      <c r="K79" s="39"/>
      <c r="L79" s="133"/>
      <c r="S79" s="37"/>
      <c r="T79" s="37"/>
      <c r="U79" s="37"/>
      <c r="V79" s="37"/>
      <c r="W79" s="37"/>
      <c r="X79" s="37"/>
      <c r="Y79" s="37"/>
      <c r="Z79" s="37"/>
      <c r="AA79" s="37"/>
      <c r="AB79" s="37"/>
      <c r="AC79" s="37"/>
      <c r="AD79" s="37"/>
      <c r="AE79" s="37"/>
    </row>
    <row r="80" s="2" customFormat="1" ht="25.65" customHeight="1">
      <c r="A80" s="37"/>
      <c r="B80" s="38"/>
      <c r="C80" s="31" t="s">
        <v>29</v>
      </c>
      <c r="D80" s="39"/>
      <c r="E80" s="39"/>
      <c r="F80" s="26" t="str">
        <f>IF(E18="","",E18)</f>
        <v>Vyplň údaj</v>
      </c>
      <c r="G80" s="39"/>
      <c r="H80" s="39"/>
      <c r="I80" s="31" t="s">
        <v>34</v>
      </c>
      <c r="J80" s="35" t="str">
        <f>E24</f>
        <v>Správa tratí Hradec Králové</v>
      </c>
      <c r="K80" s="39"/>
      <c r="L80" s="133"/>
      <c r="S80" s="37"/>
      <c r="T80" s="37"/>
      <c r="U80" s="37"/>
      <c r="V80" s="37"/>
      <c r="W80" s="37"/>
      <c r="X80" s="37"/>
      <c r="Y80" s="37"/>
      <c r="Z80" s="37"/>
      <c r="AA80" s="37"/>
      <c r="AB80" s="37"/>
      <c r="AC80" s="37"/>
      <c r="AD80" s="37"/>
      <c r="AE80" s="37"/>
    </row>
    <row r="81" s="2" customFormat="1" ht="10.32"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9" customFormat="1" ht="29.28" customHeight="1">
      <c r="A82" s="164"/>
      <c r="B82" s="165"/>
      <c r="C82" s="166" t="s">
        <v>118</v>
      </c>
      <c r="D82" s="167" t="s">
        <v>57</v>
      </c>
      <c r="E82" s="167" t="s">
        <v>53</v>
      </c>
      <c r="F82" s="167" t="s">
        <v>54</v>
      </c>
      <c r="G82" s="167" t="s">
        <v>119</v>
      </c>
      <c r="H82" s="167" t="s">
        <v>120</v>
      </c>
      <c r="I82" s="167" t="s">
        <v>121</v>
      </c>
      <c r="J82" s="167" t="s">
        <v>115</v>
      </c>
      <c r="K82" s="168" t="s">
        <v>122</v>
      </c>
      <c r="L82" s="169"/>
      <c r="M82" s="91" t="s">
        <v>19</v>
      </c>
      <c r="N82" s="92" t="s">
        <v>42</v>
      </c>
      <c r="O82" s="92" t="s">
        <v>123</v>
      </c>
      <c r="P82" s="92" t="s">
        <v>124</v>
      </c>
      <c r="Q82" s="92" t="s">
        <v>125</v>
      </c>
      <c r="R82" s="92" t="s">
        <v>126</v>
      </c>
      <c r="S82" s="92" t="s">
        <v>127</v>
      </c>
      <c r="T82" s="93" t="s">
        <v>128</v>
      </c>
      <c r="U82" s="164"/>
      <c r="V82" s="164"/>
      <c r="W82" s="164"/>
      <c r="X82" s="164"/>
      <c r="Y82" s="164"/>
      <c r="Z82" s="164"/>
      <c r="AA82" s="164"/>
      <c r="AB82" s="164"/>
      <c r="AC82" s="164"/>
      <c r="AD82" s="164"/>
      <c r="AE82" s="164"/>
    </row>
    <row r="83" s="2" customFormat="1" ht="22.8" customHeight="1">
      <c r="A83" s="37"/>
      <c r="B83" s="38"/>
      <c r="C83" s="98" t="s">
        <v>129</v>
      </c>
      <c r="D83" s="39"/>
      <c r="E83" s="39"/>
      <c r="F83" s="39"/>
      <c r="G83" s="39"/>
      <c r="H83" s="39"/>
      <c r="I83" s="39"/>
      <c r="J83" s="170">
        <f>BK83</f>
        <v>0</v>
      </c>
      <c r="K83" s="39"/>
      <c r="L83" s="43"/>
      <c r="M83" s="94"/>
      <c r="N83" s="171"/>
      <c r="O83" s="95"/>
      <c r="P83" s="172">
        <f>P84+P87+P90+P93</f>
        <v>0</v>
      </c>
      <c r="Q83" s="95"/>
      <c r="R83" s="172">
        <f>R84+R87+R90+R93</f>
        <v>0</v>
      </c>
      <c r="S83" s="95"/>
      <c r="T83" s="173">
        <f>T84+T87+T90+T93</f>
        <v>0</v>
      </c>
      <c r="U83" s="37"/>
      <c r="V83" s="37"/>
      <c r="W83" s="37"/>
      <c r="X83" s="37"/>
      <c r="Y83" s="37"/>
      <c r="Z83" s="37"/>
      <c r="AA83" s="37"/>
      <c r="AB83" s="37"/>
      <c r="AC83" s="37"/>
      <c r="AD83" s="37"/>
      <c r="AE83" s="37"/>
      <c r="AT83" s="16" t="s">
        <v>71</v>
      </c>
      <c r="AU83" s="16" t="s">
        <v>116</v>
      </c>
      <c r="BK83" s="174">
        <f>BK84+BK87+BK90+BK93</f>
        <v>0</v>
      </c>
    </row>
    <row r="84" s="14" customFormat="1" ht="25.92" customHeight="1">
      <c r="A84" s="14"/>
      <c r="B84" s="243"/>
      <c r="C84" s="244"/>
      <c r="D84" s="245" t="s">
        <v>71</v>
      </c>
      <c r="E84" s="246" t="s">
        <v>1040</v>
      </c>
      <c r="F84" s="246" t="s">
        <v>83</v>
      </c>
      <c r="G84" s="244"/>
      <c r="H84" s="244"/>
      <c r="I84" s="247"/>
      <c r="J84" s="248">
        <f>BK84</f>
        <v>0</v>
      </c>
      <c r="K84" s="244"/>
      <c r="L84" s="249"/>
      <c r="M84" s="250"/>
      <c r="N84" s="251"/>
      <c r="O84" s="251"/>
      <c r="P84" s="252">
        <f>SUM(P85:P86)</f>
        <v>0</v>
      </c>
      <c r="Q84" s="251"/>
      <c r="R84" s="252">
        <f>SUM(R85:R86)</f>
        <v>0</v>
      </c>
      <c r="S84" s="251"/>
      <c r="T84" s="253">
        <f>SUM(T85:T86)</f>
        <v>0</v>
      </c>
      <c r="U84" s="14"/>
      <c r="V84" s="14"/>
      <c r="W84" s="14"/>
      <c r="X84" s="14"/>
      <c r="Y84" s="14"/>
      <c r="Z84" s="14"/>
      <c r="AA84" s="14"/>
      <c r="AB84" s="14"/>
      <c r="AC84" s="14"/>
      <c r="AD84" s="14"/>
      <c r="AE84" s="14"/>
      <c r="AR84" s="254" t="s">
        <v>80</v>
      </c>
      <c r="AT84" s="255" t="s">
        <v>71</v>
      </c>
      <c r="AU84" s="255" t="s">
        <v>72</v>
      </c>
      <c r="AY84" s="254" t="s">
        <v>136</v>
      </c>
      <c r="BK84" s="256">
        <f>SUM(BK85:BK86)</f>
        <v>0</v>
      </c>
    </row>
    <row r="85" s="2" customFormat="1" ht="16.5" customHeight="1">
      <c r="A85" s="37"/>
      <c r="B85" s="38"/>
      <c r="C85" s="221" t="s">
        <v>80</v>
      </c>
      <c r="D85" s="221" t="s">
        <v>272</v>
      </c>
      <c r="E85" s="222" t="s">
        <v>1103</v>
      </c>
      <c r="F85" s="223" t="s">
        <v>1104</v>
      </c>
      <c r="G85" s="224" t="s">
        <v>133</v>
      </c>
      <c r="H85" s="225">
        <v>52</v>
      </c>
      <c r="I85" s="226"/>
      <c r="J85" s="227">
        <f>ROUND(I85*H85,2)</f>
        <v>0</v>
      </c>
      <c r="K85" s="223" t="s">
        <v>19</v>
      </c>
      <c r="L85" s="228"/>
      <c r="M85" s="229" t="s">
        <v>19</v>
      </c>
      <c r="N85" s="230" t="s">
        <v>43</v>
      </c>
      <c r="O85" s="83"/>
      <c r="P85" s="184">
        <f>O85*H85</f>
        <v>0</v>
      </c>
      <c r="Q85" s="184">
        <v>0</v>
      </c>
      <c r="R85" s="184">
        <f>Q85*H85</f>
        <v>0</v>
      </c>
      <c r="S85" s="184">
        <v>0</v>
      </c>
      <c r="T85" s="185">
        <f>S85*H85</f>
        <v>0</v>
      </c>
      <c r="U85" s="37"/>
      <c r="V85" s="37"/>
      <c r="W85" s="37"/>
      <c r="X85" s="37"/>
      <c r="Y85" s="37"/>
      <c r="Z85" s="37"/>
      <c r="AA85" s="37"/>
      <c r="AB85" s="37"/>
      <c r="AC85" s="37"/>
      <c r="AD85" s="37"/>
      <c r="AE85" s="37"/>
      <c r="AR85" s="186" t="s">
        <v>612</v>
      </c>
      <c r="AT85" s="186" t="s">
        <v>272</v>
      </c>
      <c r="AU85" s="186" t="s">
        <v>80</v>
      </c>
      <c r="AY85" s="16" t="s">
        <v>136</v>
      </c>
      <c r="BE85" s="187">
        <f>IF(N85="základní",J85,0)</f>
        <v>0</v>
      </c>
      <c r="BF85" s="187">
        <f>IF(N85="snížená",J85,0)</f>
        <v>0</v>
      </c>
      <c r="BG85" s="187">
        <f>IF(N85="zákl. přenesená",J85,0)</f>
        <v>0</v>
      </c>
      <c r="BH85" s="187">
        <f>IF(N85="sníž. přenesená",J85,0)</f>
        <v>0</v>
      </c>
      <c r="BI85" s="187">
        <f>IF(N85="nulová",J85,0)</f>
        <v>0</v>
      </c>
      <c r="BJ85" s="16" t="s">
        <v>80</v>
      </c>
      <c r="BK85" s="187">
        <f>ROUND(I85*H85,2)</f>
        <v>0</v>
      </c>
      <c r="BL85" s="16" t="s">
        <v>612</v>
      </c>
      <c r="BM85" s="186" t="s">
        <v>1105</v>
      </c>
    </row>
    <row r="86" s="11" customFormat="1">
      <c r="A86" s="11"/>
      <c r="B86" s="199"/>
      <c r="C86" s="200"/>
      <c r="D86" s="190" t="s">
        <v>137</v>
      </c>
      <c r="E86" s="201" t="s">
        <v>19</v>
      </c>
      <c r="F86" s="202" t="s">
        <v>1106</v>
      </c>
      <c r="G86" s="200"/>
      <c r="H86" s="203">
        <v>52</v>
      </c>
      <c r="I86" s="204"/>
      <c r="J86" s="200"/>
      <c r="K86" s="200"/>
      <c r="L86" s="205"/>
      <c r="M86" s="206"/>
      <c r="N86" s="207"/>
      <c r="O86" s="207"/>
      <c r="P86" s="207"/>
      <c r="Q86" s="207"/>
      <c r="R86" s="207"/>
      <c r="S86" s="207"/>
      <c r="T86" s="208"/>
      <c r="U86" s="11"/>
      <c r="V86" s="11"/>
      <c r="W86" s="11"/>
      <c r="X86" s="11"/>
      <c r="Y86" s="11"/>
      <c r="Z86" s="11"/>
      <c r="AA86" s="11"/>
      <c r="AB86" s="11"/>
      <c r="AC86" s="11"/>
      <c r="AD86" s="11"/>
      <c r="AE86" s="11"/>
      <c r="AT86" s="209" t="s">
        <v>137</v>
      </c>
      <c r="AU86" s="209" t="s">
        <v>80</v>
      </c>
      <c r="AV86" s="11" t="s">
        <v>82</v>
      </c>
      <c r="AW86" s="11" t="s">
        <v>33</v>
      </c>
      <c r="AX86" s="11" t="s">
        <v>80</v>
      </c>
      <c r="AY86" s="209" t="s">
        <v>136</v>
      </c>
    </row>
    <row r="87" s="14" customFormat="1" ht="25.92" customHeight="1">
      <c r="A87" s="14"/>
      <c r="B87" s="243"/>
      <c r="C87" s="244"/>
      <c r="D87" s="245" t="s">
        <v>71</v>
      </c>
      <c r="E87" s="246" t="s">
        <v>1069</v>
      </c>
      <c r="F87" s="246" t="s">
        <v>86</v>
      </c>
      <c r="G87" s="244"/>
      <c r="H87" s="244"/>
      <c r="I87" s="247"/>
      <c r="J87" s="248">
        <f>BK87</f>
        <v>0</v>
      </c>
      <c r="K87" s="244"/>
      <c r="L87" s="249"/>
      <c r="M87" s="250"/>
      <c r="N87" s="251"/>
      <c r="O87" s="251"/>
      <c r="P87" s="252">
        <f>SUM(P88:P89)</f>
        <v>0</v>
      </c>
      <c r="Q87" s="251"/>
      <c r="R87" s="252">
        <f>SUM(R88:R89)</f>
        <v>0</v>
      </c>
      <c r="S87" s="251"/>
      <c r="T87" s="253">
        <f>SUM(T88:T89)</f>
        <v>0</v>
      </c>
      <c r="U87" s="14"/>
      <c r="V87" s="14"/>
      <c r="W87" s="14"/>
      <c r="X87" s="14"/>
      <c r="Y87" s="14"/>
      <c r="Z87" s="14"/>
      <c r="AA87" s="14"/>
      <c r="AB87" s="14"/>
      <c r="AC87" s="14"/>
      <c r="AD87" s="14"/>
      <c r="AE87" s="14"/>
      <c r="AR87" s="254" t="s">
        <v>80</v>
      </c>
      <c r="AT87" s="255" t="s">
        <v>71</v>
      </c>
      <c r="AU87" s="255" t="s">
        <v>72</v>
      </c>
      <c r="AY87" s="254" t="s">
        <v>136</v>
      </c>
      <c r="BK87" s="256">
        <f>SUM(BK88:BK89)</f>
        <v>0</v>
      </c>
    </row>
    <row r="88" s="2" customFormat="1" ht="16.5" customHeight="1">
      <c r="A88" s="37"/>
      <c r="B88" s="38"/>
      <c r="C88" s="221" t="s">
        <v>82</v>
      </c>
      <c r="D88" s="221" t="s">
        <v>272</v>
      </c>
      <c r="E88" s="222" t="s">
        <v>1103</v>
      </c>
      <c r="F88" s="223" t="s">
        <v>1104</v>
      </c>
      <c r="G88" s="224" t="s">
        <v>133</v>
      </c>
      <c r="H88" s="225">
        <v>193</v>
      </c>
      <c r="I88" s="226"/>
      <c r="J88" s="227">
        <f>ROUND(I88*H88,2)</f>
        <v>0</v>
      </c>
      <c r="K88" s="223" t="s">
        <v>19</v>
      </c>
      <c r="L88" s="228"/>
      <c r="M88" s="229" t="s">
        <v>19</v>
      </c>
      <c r="N88" s="230" t="s">
        <v>43</v>
      </c>
      <c r="O88" s="83"/>
      <c r="P88" s="184">
        <f>O88*H88</f>
        <v>0</v>
      </c>
      <c r="Q88" s="184">
        <v>0</v>
      </c>
      <c r="R88" s="184">
        <f>Q88*H88</f>
        <v>0</v>
      </c>
      <c r="S88" s="184">
        <v>0</v>
      </c>
      <c r="T88" s="185">
        <f>S88*H88</f>
        <v>0</v>
      </c>
      <c r="U88" s="37"/>
      <c r="V88" s="37"/>
      <c r="W88" s="37"/>
      <c r="X88" s="37"/>
      <c r="Y88" s="37"/>
      <c r="Z88" s="37"/>
      <c r="AA88" s="37"/>
      <c r="AB88" s="37"/>
      <c r="AC88" s="37"/>
      <c r="AD88" s="37"/>
      <c r="AE88" s="37"/>
      <c r="AR88" s="186" t="s">
        <v>612</v>
      </c>
      <c r="AT88" s="186" t="s">
        <v>272</v>
      </c>
      <c r="AU88" s="186" t="s">
        <v>80</v>
      </c>
      <c r="AY88" s="16" t="s">
        <v>136</v>
      </c>
      <c r="BE88" s="187">
        <f>IF(N88="základní",J88,0)</f>
        <v>0</v>
      </c>
      <c r="BF88" s="187">
        <f>IF(N88="snížená",J88,0)</f>
        <v>0</v>
      </c>
      <c r="BG88" s="187">
        <f>IF(N88="zákl. přenesená",J88,0)</f>
        <v>0</v>
      </c>
      <c r="BH88" s="187">
        <f>IF(N88="sníž. přenesená",J88,0)</f>
        <v>0</v>
      </c>
      <c r="BI88" s="187">
        <f>IF(N88="nulová",J88,0)</f>
        <v>0</v>
      </c>
      <c r="BJ88" s="16" t="s">
        <v>80</v>
      </c>
      <c r="BK88" s="187">
        <f>ROUND(I88*H88,2)</f>
        <v>0</v>
      </c>
      <c r="BL88" s="16" t="s">
        <v>612</v>
      </c>
      <c r="BM88" s="186" t="s">
        <v>1107</v>
      </c>
    </row>
    <row r="89" s="11" customFormat="1">
      <c r="A89" s="11"/>
      <c r="B89" s="199"/>
      <c r="C89" s="200"/>
      <c r="D89" s="190" t="s">
        <v>137</v>
      </c>
      <c r="E89" s="201" t="s">
        <v>19</v>
      </c>
      <c r="F89" s="202" t="s">
        <v>1108</v>
      </c>
      <c r="G89" s="200"/>
      <c r="H89" s="203">
        <v>193</v>
      </c>
      <c r="I89" s="204"/>
      <c r="J89" s="200"/>
      <c r="K89" s="200"/>
      <c r="L89" s="205"/>
      <c r="M89" s="206"/>
      <c r="N89" s="207"/>
      <c r="O89" s="207"/>
      <c r="P89" s="207"/>
      <c r="Q89" s="207"/>
      <c r="R89" s="207"/>
      <c r="S89" s="207"/>
      <c r="T89" s="208"/>
      <c r="U89" s="11"/>
      <c r="V89" s="11"/>
      <c r="W89" s="11"/>
      <c r="X89" s="11"/>
      <c r="Y89" s="11"/>
      <c r="Z89" s="11"/>
      <c r="AA89" s="11"/>
      <c r="AB89" s="11"/>
      <c r="AC89" s="11"/>
      <c r="AD89" s="11"/>
      <c r="AE89" s="11"/>
      <c r="AT89" s="209" t="s">
        <v>137</v>
      </c>
      <c r="AU89" s="209" t="s">
        <v>80</v>
      </c>
      <c r="AV89" s="11" t="s">
        <v>82</v>
      </c>
      <c r="AW89" s="11" t="s">
        <v>33</v>
      </c>
      <c r="AX89" s="11" t="s">
        <v>80</v>
      </c>
      <c r="AY89" s="209" t="s">
        <v>136</v>
      </c>
    </row>
    <row r="90" s="14" customFormat="1" ht="25.92" customHeight="1">
      <c r="A90" s="14"/>
      <c r="B90" s="243"/>
      <c r="C90" s="244"/>
      <c r="D90" s="245" t="s">
        <v>71</v>
      </c>
      <c r="E90" s="246" t="s">
        <v>1080</v>
      </c>
      <c r="F90" s="246" t="s">
        <v>89</v>
      </c>
      <c r="G90" s="244"/>
      <c r="H90" s="244"/>
      <c r="I90" s="247"/>
      <c r="J90" s="248">
        <f>BK90</f>
        <v>0</v>
      </c>
      <c r="K90" s="244"/>
      <c r="L90" s="249"/>
      <c r="M90" s="250"/>
      <c r="N90" s="251"/>
      <c r="O90" s="251"/>
      <c r="P90" s="252">
        <f>SUM(P91:P92)</f>
        <v>0</v>
      </c>
      <c r="Q90" s="251"/>
      <c r="R90" s="252">
        <f>SUM(R91:R92)</f>
        <v>0</v>
      </c>
      <c r="S90" s="251"/>
      <c r="T90" s="253">
        <f>SUM(T91:T92)</f>
        <v>0</v>
      </c>
      <c r="U90" s="14"/>
      <c r="V90" s="14"/>
      <c r="W90" s="14"/>
      <c r="X90" s="14"/>
      <c r="Y90" s="14"/>
      <c r="Z90" s="14"/>
      <c r="AA90" s="14"/>
      <c r="AB90" s="14"/>
      <c r="AC90" s="14"/>
      <c r="AD90" s="14"/>
      <c r="AE90" s="14"/>
      <c r="AR90" s="254" t="s">
        <v>80</v>
      </c>
      <c r="AT90" s="255" t="s">
        <v>71</v>
      </c>
      <c r="AU90" s="255" t="s">
        <v>72</v>
      </c>
      <c r="AY90" s="254" t="s">
        <v>136</v>
      </c>
      <c r="BK90" s="256">
        <f>SUM(BK91:BK92)</f>
        <v>0</v>
      </c>
    </row>
    <row r="91" s="2" customFormat="1" ht="16.5" customHeight="1">
      <c r="A91" s="37"/>
      <c r="B91" s="38"/>
      <c r="C91" s="221" t="s">
        <v>146</v>
      </c>
      <c r="D91" s="221" t="s">
        <v>272</v>
      </c>
      <c r="E91" s="222" t="s">
        <v>1103</v>
      </c>
      <c r="F91" s="223" t="s">
        <v>1104</v>
      </c>
      <c r="G91" s="224" t="s">
        <v>133</v>
      </c>
      <c r="H91" s="225">
        <v>250</v>
      </c>
      <c r="I91" s="226"/>
      <c r="J91" s="227">
        <f>ROUND(I91*H91,2)</f>
        <v>0</v>
      </c>
      <c r="K91" s="223" t="s">
        <v>19</v>
      </c>
      <c r="L91" s="228"/>
      <c r="M91" s="229" t="s">
        <v>19</v>
      </c>
      <c r="N91" s="230" t="s">
        <v>43</v>
      </c>
      <c r="O91" s="83"/>
      <c r="P91" s="184">
        <f>O91*H91</f>
        <v>0</v>
      </c>
      <c r="Q91" s="184">
        <v>0</v>
      </c>
      <c r="R91" s="184">
        <f>Q91*H91</f>
        <v>0</v>
      </c>
      <c r="S91" s="184">
        <v>0</v>
      </c>
      <c r="T91" s="185">
        <f>S91*H91</f>
        <v>0</v>
      </c>
      <c r="U91" s="37"/>
      <c r="V91" s="37"/>
      <c r="W91" s="37"/>
      <c r="X91" s="37"/>
      <c r="Y91" s="37"/>
      <c r="Z91" s="37"/>
      <c r="AA91" s="37"/>
      <c r="AB91" s="37"/>
      <c r="AC91" s="37"/>
      <c r="AD91" s="37"/>
      <c r="AE91" s="37"/>
      <c r="AR91" s="186" t="s">
        <v>612</v>
      </c>
      <c r="AT91" s="186" t="s">
        <v>272</v>
      </c>
      <c r="AU91" s="186" t="s">
        <v>80</v>
      </c>
      <c r="AY91" s="16" t="s">
        <v>136</v>
      </c>
      <c r="BE91" s="187">
        <f>IF(N91="základní",J91,0)</f>
        <v>0</v>
      </c>
      <c r="BF91" s="187">
        <f>IF(N91="snížená",J91,0)</f>
        <v>0</v>
      </c>
      <c r="BG91" s="187">
        <f>IF(N91="zákl. přenesená",J91,0)</f>
        <v>0</v>
      </c>
      <c r="BH91" s="187">
        <f>IF(N91="sníž. přenesená",J91,0)</f>
        <v>0</v>
      </c>
      <c r="BI91" s="187">
        <f>IF(N91="nulová",J91,0)</f>
        <v>0</v>
      </c>
      <c r="BJ91" s="16" t="s">
        <v>80</v>
      </c>
      <c r="BK91" s="187">
        <f>ROUND(I91*H91,2)</f>
        <v>0</v>
      </c>
      <c r="BL91" s="16" t="s">
        <v>612</v>
      </c>
      <c r="BM91" s="186" t="s">
        <v>1109</v>
      </c>
    </row>
    <row r="92" s="11" customFormat="1">
      <c r="A92" s="11"/>
      <c r="B92" s="199"/>
      <c r="C92" s="200"/>
      <c r="D92" s="190" t="s">
        <v>137</v>
      </c>
      <c r="E92" s="201" t="s">
        <v>19</v>
      </c>
      <c r="F92" s="202" t="s">
        <v>1110</v>
      </c>
      <c r="G92" s="200"/>
      <c r="H92" s="203">
        <v>250</v>
      </c>
      <c r="I92" s="204"/>
      <c r="J92" s="200"/>
      <c r="K92" s="200"/>
      <c r="L92" s="205"/>
      <c r="M92" s="206"/>
      <c r="N92" s="207"/>
      <c r="O92" s="207"/>
      <c r="P92" s="207"/>
      <c r="Q92" s="207"/>
      <c r="R92" s="207"/>
      <c r="S92" s="207"/>
      <c r="T92" s="208"/>
      <c r="U92" s="11"/>
      <c r="V92" s="11"/>
      <c r="W92" s="11"/>
      <c r="X92" s="11"/>
      <c r="Y92" s="11"/>
      <c r="Z92" s="11"/>
      <c r="AA92" s="11"/>
      <c r="AB92" s="11"/>
      <c r="AC92" s="11"/>
      <c r="AD92" s="11"/>
      <c r="AE92" s="11"/>
      <c r="AT92" s="209" t="s">
        <v>137</v>
      </c>
      <c r="AU92" s="209" t="s">
        <v>80</v>
      </c>
      <c r="AV92" s="11" t="s">
        <v>82</v>
      </c>
      <c r="AW92" s="11" t="s">
        <v>33</v>
      </c>
      <c r="AX92" s="11" t="s">
        <v>80</v>
      </c>
      <c r="AY92" s="209" t="s">
        <v>136</v>
      </c>
    </row>
    <row r="93" s="14" customFormat="1" ht="25.92" customHeight="1">
      <c r="A93" s="14"/>
      <c r="B93" s="243"/>
      <c r="C93" s="244"/>
      <c r="D93" s="245" t="s">
        <v>71</v>
      </c>
      <c r="E93" s="246" t="s">
        <v>1100</v>
      </c>
      <c r="F93" s="246" t="s">
        <v>95</v>
      </c>
      <c r="G93" s="244"/>
      <c r="H93" s="244"/>
      <c r="I93" s="247"/>
      <c r="J93" s="248">
        <f>BK93</f>
        <v>0</v>
      </c>
      <c r="K93" s="244"/>
      <c r="L93" s="249"/>
      <c r="M93" s="250"/>
      <c r="N93" s="251"/>
      <c r="O93" s="251"/>
      <c r="P93" s="252">
        <f>SUM(P94:P95)</f>
        <v>0</v>
      </c>
      <c r="Q93" s="251"/>
      <c r="R93" s="252">
        <f>SUM(R94:R95)</f>
        <v>0</v>
      </c>
      <c r="S93" s="251"/>
      <c r="T93" s="253">
        <f>SUM(T94:T95)</f>
        <v>0</v>
      </c>
      <c r="U93" s="14"/>
      <c r="V93" s="14"/>
      <c r="W93" s="14"/>
      <c r="X93" s="14"/>
      <c r="Y93" s="14"/>
      <c r="Z93" s="14"/>
      <c r="AA93" s="14"/>
      <c r="AB93" s="14"/>
      <c r="AC93" s="14"/>
      <c r="AD93" s="14"/>
      <c r="AE93" s="14"/>
      <c r="AR93" s="254" t="s">
        <v>80</v>
      </c>
      <c r="AT93" s="255" t="s">
        <v>71</v>
      </c>
      <c r="AU93" s="255" t="s">
        <v>72</v>
      </c>
      <c r="AY93" s="254" t="s">
        <v>136</v>
      </c>
      <c r="BK93" s="256">
        <f>SUM(BK94:BK95)</f>
        <v>0</v>
      </c>
    </row>
    <row r="94" s="2" customFormat="1" ht="16.5" customHeight="1">
      <c r="A94" s="37"/>
      <c r="B94" s="38"/>
      <c r="C94" s="221" t="s">
        <v>135</v>
      </c>
      <c r="D94" s="221" t="s">
        <v>272</v>
      </c>
      <c r="E94" s="222" t="s">
        <v>1103</v>
      </c>
      <c r="F94" s="223" t="s">
        <v>1104</v>
      </c>
      <c r="G94" s="224" t="s">
        <v>133</v>
      </c>
      <c r="H94" s="225">
        <v>369</v>
      </c>
      <c r="I94" s="226"/>
      <c r="J94" s="227">
        <f>ROUND(I94*H94,2)</f>
        <v>0</v>
      </c>
      <c r="K94" s="223" t="s">
        <v>19</v>
      </c>
      <c r="L94" s="228"/>
      <c r="M94" s="229" t="s">
        <v>19</v>
      </c>
      <c r="N94" s="230" t="s">
        <v>43</v>
      </c>
      <c r="O94" s="83"/>
      <c r="P94" s="184">
        <f>O94*H94</f>
        <v>0</v>
      </c>
      <c r="Q94" s="184">
        <v>0</v>
      </c>
      <c r="R94" s="184">
        <f>Q94*H94</f>
        <v>0</v>
      </c>
      <c r="S94" s="184">
        <v>0</v>
      </c>
      <c r="T94" s="185">
        <f>S94*H94</f>
        <v>0</v>
      </c>
      <c r="U94" s="37"/>
      <c r="V94" s="37"/>
      <c r="W94" s="37"/>
      <c r="X94" s="37"/>
      <c r="Y94" s="37"/>
      <c r="Z94" s="37"/>
      <c r="AA94" s="37"/>
      <c r="AB94" s="37"/>
      <c r="AC94" s="37"/>
      <c r="AD94" s="37"/>
      <c r="AE94" s="37"/>
      <c r="AR94" s="186" t="s">
        <v>612</v>
      </c>
      <c r="AT94" s="186" t="s">
        <v>272</v>
      </c>
      <c r="AU94" s="186" t="s">
        <v>80</v>
      </c>
      <c r="AY94" s="16" t="s">
        <v>136</v>
      </c>
      <c r="BE94" s="187">
        <f>IF(N94="základní",J94,0)</f>
        <v>0</v>
      </c>
      <c r="BF94" s="187">
        <f>IF(N94="snížená",J94,0)</f>
        <v>0</v>
      </c>
      <c r="BG94" s="187">
        <f>IF(N94="zákl. přenesená",J94,0)</f>
        <v>0</v>
      </c>
      <c r="BH94" s="187">
        <f>IF(N94="sníž. přenesená",J94,0)</f>
        <v>0</v>
      </c>
      <c r="BI94" s="187">
        <f>IF(N94="nulová",J94,0)</f>
        <v>0</v>
      </c>
      <c r="BJ94" s="16" t="s">
        <v>80</v>
      </c>
      <c r="BK94" s="187">
        <f>ROUND(I94*H94,2)</f>
        <v>0</v>
      </c>
      <c r="BL94" s="16" t="s">
        <v>612</v>
      </c>
      <c r="BM94" s="186" t="s">
        <v>1111</v>
      </c>
    </row>
    <row r="95" s="11" customFormat="1">
      <c r="A95" s="11"/>
      <c r="B95" s="199"/>
      <c r="C95" s="200"/>
      <c r="D95" s="190" t="s">
        <v>137</v>
      </c>
      <c r="E95" s="201" t="s">
        <v>19</v>
      </c>
      <c r="F95" s="202" t="s">
        <v>1112</v>
      </c>
      <c r="G95" s="200"/>
      <c r="H95" s="203">
        <v>369</v>
      </c>
      <c r="I95" s="204"/>
      <c r="J95" s="200"/>
      <c r="K95" s="200"/>
      <c r="L95" s="205"/>
      <c r="M95" s="231"/>
      <c r="N95" s="232"/>
      <c r="O95" s="232"/>
      <c r="P95" s="232"/>
      <c r="Q95" s="232"/>
      <c r="R95" s="232"/>
      <c r="S95" s="232"/>
      <c r="T95" s="233"/>
      <c r="U95" s="11"/>
      <c r="V95" s="11"/>
      <c r="W95" s="11"/>
      <c r="X95" s="11"/>
      <c r="Y95" s="11"/>
      <c r="Z95" s="11"/>
      <c r="AA95" s="11"/>
      <c r="AB95" s="11"/>
      <c r="AC95" s="11"/>
      <c r="AD95" s="11"/>
      <c r="AE95" s="11"/>
      <c r="AT95" s="209" t="s">
        <v>137</v>
      </c>
      <c r="AU95" s="209" t="s">
        <v>80</v>
      </c>
      <c r="AV95" s="11" t="s">
        <v>82</v>
      </c>
      <c r="AW95" s="11" t="s">
        <v>33</v>
      </c>
      <c r="AX95" s="11" t="s">
        <v>80</v>
      </c>
      <c r="AY95" s="209" t="s">
        <v>136</v>
      </c>
    </row>
    <row r="96" s="2" customFormat="1" ht="6.96" customHeight="1">
      <c r="A96" s="37"/>
      <c r="B96" s="58"/>
      <c r="C96" s="59"/>
      <c r="D96" s="59"/>
      <c r="E96" s="59"/>
      <c r="F96" s="59"/>
      <c r="G96" s="59"/>
      <c r="H96" s="59"/>
      <c r="I96" s="59"/>
      <c r="J96" s="59"/>
      <c r="K96" s="59"/>
      <c r="L96" s="43"/>
      <c r="M96" s="37"/>
      <c r="O96" s="37"/>
      <c r="P96" s="37"/>
      <c r="Q96" s="37"/>
      <c r="R96" s="37"/>
      <c r="S96" s="37"/>
      <c r="T96" s="37"/>
      <c r="U96" s="37"/>
      <c r="V96" s="37"/>
      <c r="W96" s="37"/>
      <c r="X96" s="37"/>
      <c r="Y96" s="37"/>
      <c r="Z96" s="37"/>
      <c r="AA96" s="37"/>
      <c r="AB96" s="37"/>
      <c r="AC96" s="37"/>
      <c r="AD96" s="37"/>
      <c r="AE96" s="37"/>
    </row>
  </sheetData>
  <sheetProtection sheet="1" autoFilter="0" formatColumns="0" formatRows="0" objects="1" scenarios="1" spinCount="100000" saltValue="xNlFBfBxSDYKRmdekQN8h6fSgYqgXpO79HQbJqgPxys3N38mDJsBSuY+K/9BqrMX/AyvFJlnbtEHLzURU+HqYA==" hashValue="q1mWW2hvTWY4LzDYfO7vdku6uhsSxYRZR+5TUbpC0J/d0hRV3k3McmrHnKnagqqvmtMesKtjgGU0L82pAcU5ug==" algorithmName="SHA-512" password="CC35"/>
  <autoFilter ref="C82:K9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Zaplatílek Radek, Ing.</dc:creator>
  <cp:lastModifiedBy>Zaplatílek Radek, Ing.</cp:lastModifiedBy>
  <dcterms:created xsi:type="dcterms:W3CDTF">2022-06-29T05:07:20Z</dcterms:created>
  <dcterms:modified xsi:type="dcterms:W3CDTF">2022-06-29T05:07:36Z</dcterms:modified>
</cp:coreProperties>
</file>